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Sheet1" sheetId="1" r:id="rId1"/>
  </sheets>
  <externalReferences>
    <externalReference r:id="rId4"/>
  </externalReferences>
  <definedNames>
    <definedName name="_xlnm.Print_Titles" localSheetId="0">'Sheet1'!$8:$10</definedName>
  </definedNames>
  <calcPr fullCalcOnLoad="1"/>
</workbook>
</file>

<file path=xl/sharedStrings.xml><?xml version="1.0" encoding="utf-8"?>
<sst xmlns="http://schemas.openxmlformats.org/spreadsheetml/2006/main" count="96" uniqueCount="75">
  <si>
    <t>Đơn vị: Triệu đồng</t>
  </si>
  <si>
    <t>STT</t>
  </si>
  <si>
    <t>A</t>
  </si>
  <si>
    <t>B</t>
  </si>
  <si>
    <t>I</t>
  </si>
  <si>
    <t>II</t>
  </si>
  <si>
    <t>III</t>
  </si>
  <si>
    <t>IV</t>
  </si>
  <si>
    <t>-</t>
  </si>
  <si>
    <t>Thu nội địa</t>
  </si>
  <si>
    <t>Thu từ khu vực DNNN do địa phương quản lý</t>
  </si>
  <si>
    <t>Thu từ khu vực kinh tế ngoài quốc doanh</t>
  </si>
  <si>
    <t>Thuế thu nhập cá nhân</t>
  </si>
  <si>
    <t>Thuế bảo vệ môi trường</t>
  </si>
  <si>
    <t>Thuế  BVMT thu từ hàng hóa sản xuất, kinh doanh trong nước</t>
  </si>
  <si>
    <t>Thuế  BVMT thu từ hàng hóa nhập khẩu</t>
  </si>
  <si>
    <t>Lệ phí trước bạ</t>
  </si>
  <si>
    <t xml:space="preserve">Thu phí, lệ phí </t>
  </si>
  <si>
    <t xml:space="preserve"> Phí và lệ phí trung ương</t>
  </si>
  <si>
    <t xml:space="preserve"> Phí và lệ phí địa phương</t>
  </si>
  <si>
    <t xml:space="preserve"> Phí và lệ phí huyện</t>
  </si>
  <si>
    <t xml:space="preserve"> Phí và lệ phí xã, phường</t>
  </si>
  <si>
    <t>Thuế sử dụng đất nông nghiệp</t>
  </si>
  <si>
    <t>Thuế sử dụng đất phi nông nghiệp</t>
  </si>
  <si>
    <t>Tiền cho thuê đất, thuê mặt nước</t>
  </si>
  <si>
    <t>Thu tiền sử dụng đất</t>
  </si>
  <si>
    <t>Thu từ hoạt động xổ số kiến thiết</t>
  </si>
  <si>
    <t>Thu tiền cấp quyền khai thác khoáng sản</t>
  </si>
  <si>
    <t>Thu khác ngân sách</t>
  </si>
  <si>
    <t>Thu từ hoạt động xuất, nhập khẩu</t>
  </si>
  <si>
    <t>Thuế xuất khẩu</t>
  </si>
  <si>
    <t>Thuế nhập khẩu</t>
  </si>
  <si>
    <t>Thu khác</t>
  </si>
  <si>
    <t>Thu viện trợ</t>
  </si>
  <si>
    <t>ỦY BAN NHÂN DÂN</t>
  </si>
  <si>
    <t xml:space="preserve">    TỈNH BẾN TRE</t>
  </si>
  <si>
    <t>DỰ TOÁN THU NGÂN SÁCH NHÀ NƯỚC THEO LĨNH VỰC NĂM 2020</t>
  </si>
  <si>
    <t>Nội dung</t>
  </si>
  <si>
    <t>Trung ương giao</t>
  </si>
  <si>
    <t>Tổng thu NSNN</t>
  </si>
  <si>
    <t>Thu NSĐP</t>
  </si>
  <si>
    <t>TỔNG THU NSNN</t>
  </si>
  <si>
    <t>TW giao</t>
  </si>
  <si>
    <t>ĐP giao</t>
  </si>
  <si>
    <t>Thu từ khu vực DNNN do trung ương quản lý</t>
  </si>
  <si>
    <t>phân chía</t>
  </si>
  <si>
    <t xml:space="preserve">- Thuế giá trị gia tăng </t>
  </si>
  <si>
    <t xml:space="preserve">- Thuế thu nhập doanh nghiệp </t>
  </si>
  <si>
    <t>- Thuế tiêu thụ đặc biệt</t>
  </si>
  <si>
    <t xml:space="preserve">- Thuế tiêu thụ đặc biệt </t>
  </si>
  <si>
    <t>- Thuế tài nguyên</t>
  </si>
  <si>
    <t>- Thuế môn bài</t>
  </si>
  <si>
    <t>- Thu khác</t>
  </si>
  <si>
    <t>Thu từ khu vực doanh nghiệp có vốn ĐTNN</t>
  </si>
  <si>
    <t>- Tiền thuê mặt đất, mặt nước</t>
  </si>
  <si>
    <t>- Thuế giá trị gia tăng</t>
  </si>
  <si>
    <t>- Thuế thu nhập doanh nghiệp</t>
  </si>
  <si>
    <t>Tiền cho thuê và tiền bán nhà ở thuộc SHNN</t>
  </si>
  <si>
    <t xml:space="preserve"> - </t>
  </si>
  <si>
    <t>Thuế thu nhập doanh nghiệp</t>
  </si>
  <si>
    <t>Thu nhập sau thuế thu nhập doanh nghiệp</t>
  </si>
  <si>
    <t>Thuế giá trị gia tăng</t>
  </si>
  <si>
    <t>Thuế tiêu thụ đặc biệt</t>
  </si>
  <si>
    <t>Trong đó: Thu khác ngân sách trung ương</t>
  </si>
  <si>
    <t>Thu từ quỹ đất công ích và thu hoa lợi, công sản khác</t>
  </si>
  <si>
    <t>Thu hồi vốn, thu cổ tức</t>
  </si>
  <si>
    <t>Lợi nhuận được chia của Nhà nước và lợi nhuận sau thuế còn lại sau khi trích lập các quỹ của doanh nghiệp nhà nước</t>
  </si>
  <si>
    <t>Chênh lệch thu chi Ngân hàng Nhà nước</t>
  </si>
  <si>
    <t>Thu từ dầu thô</t>
  </si>
  <si>
    <t>Thuế GTGT thu từ hàng hóa nhập khẩu</t>
  </si>
  <si>
    <t>Thuế TTĐB thu từ hàng hóa nhập khẩu</t>
  </si>
  <si>
    <t>Thuế BVMT thu từ hàng hóa nhập khẩu</t>
  </si>
  <si>
    <t>Dự toán năm 2020</t>
  </si>
  <si>
    <t>Biểu số 48/CK-NSNN</t>
  </si>
  <si>
    <t>(Kèm theo Quyết định số 3009/QĐ-UBND ngày 31 tháng 12 năm 2019 của Ủy ban nhân dân tỉnh)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</si>
</sst>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#"/>
    <numFmt numFmtId="165" formatCode="###,###,###"/>
    <numFmt numFmtId="166" formatCode="_(* #,##0_);_(* \(#,##0\);_(* &quot;-&quot;??_);_(@_)"/>
    <numFmt numFmtId="167" formatCode="#,###;\-#,###;&quot;&quot;;_(@_)"/>
    <numFmt numFmtId="168" formatCode="_-* #,##0_-;\-* #,##0_-;_-* &quot;-&quot;_-;_-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.VnArial Narrow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.VnTime"/>
      <family val="2"/>
    </font>
    <font>
      <sz val="10"/>
      <name val="Arial"/>
      <family val="2"/>
    </font>
    <font>
      <sz val="13"/>
      <name val=".VnTime"/>
      <family val="2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3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167" fontId="8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vertical="center"/>
    </xf>
    <xf numFmtId="0" fontId="47" fillId="0" borderId="0" xfId="0" applyFont="1" applyAlignment="1">
      <alignment/>
    </xf>
    <xf numFmtId="0" fontId="48" fillId="0" borderId="0" xfId="0" applyFont="1" applyAlignment="1">
      <alignment horizontal="right"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9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168" fontId="4" fillId="0" borderId="11" xfId="0" applyNumberFormat="1" applyFont="1" applyBorder="1" applyAlignment="1">
      <alignment vertical="center"/>
    </xf>
    <xf numFmtId="166" fontId="3" fillId="0" borderId="0" xfId="42" applyNumberFormat="1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168" fontId="4" fillId="0" borderId="12" xfId="0" applyNumberFormat="1" applyFont="1" applyBorder="1" applyAlignment="1">
      <alignment vertical="center"/>
    </xf>
    <xf numFmtId="9" fontId="3" fillId="0" borderId="0" xfId="0" applyNumberFormat="1" applyFont="1" applyAlignment="1">
      <alignment horizontal="left"/>
    </xf>
    <xf numFmtId="168" fontId="3" fillId="0" borderId="0" xfId="0" applyNumberFormat="1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168" fontId="3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5" fillId="0" borderId="12" xfId="0" applyFont="1" applyBorder="1" applyAlignment="1">
      <alignment horizontal="left" vertical="center" wrapText="1"/>
    </xf>
    <xf numFmtId="168" fontId="5" fillId="0" borderId="12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3" fillId="0" borderId="12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168" fontId="4" fillId="0" borderId="13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10" fillId="0" borderId="0" xfId="0" applyFont="1" applyAlignment="1">
      <alignment horizontal="center"/>
    </xf>
    <xf numFmtId="0" fontId="5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49" fillId="0" borderId="0" xfId="0" applyFont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AI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rmal 6" xfId="62"/>
    <cellStyle name="Normal 7" xfId="63"/>
    <cellStyle name="Normal 8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P%20DU%20TOAN\2019\DU%20THAO%20NGHI%20QUYET%20HDND\01.%20DANH%20GIA%202017%20VA%20DU%20TOAN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12"/>
      <sheetName val="PL13"/>
      <sheetName val="PL14"/>
      <sheetName val="PL15"/>
      <sheetName val="PL16"/>
      <sheetName val="PL17"/>
      <sheetName val="PL18"/>
      <sheetName val="Sheet1"/>
    </sheetNames>
    <sheetDataSet>
      <sheetData sheetId="1">
        <row r="20">
          <cell r="F20">
            <v>0</v>
          </cell>
        </row>
        <row r="21">
          <cell r="F21">
            <v>0</v>
          </cell>
        </row>
        <row r="28">
          <cell r="F28">
            <v>0</v>
          </cell>
        </row>
        <row r="42">
          <cell r="F42">
            <v>0</v>
          </cell>
        </row>
        <row r="54">
          <cell r="F54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85"/>
  <sheetViews>
    <sheetView tabSelected="1" zoomScalePageLayoutView="0" workbookViewId="0" topLeftCell="A1">
      <selection activeCell="A6" sqref="A6"/>
    </sheetView>
  </sheetViews>
  <sheetFormatPr defaultColWidth="12.8515625" defaultRowHeight="15"/>
  <cols>
    <col min="1" max="1" width="5.8515625" style="4" customWidth="1"/>
    <col min="2" max="2" width="47.421875" style="4" customWidth="1"/>
    <col min="3" max="4" width="13.421875" style="4" hidden="1" customWidth="1"/>
    <col min="5" max="5" width="17.421875" style="4" customWidth="1"/>
    <col min="6" max="6" width="16.28125" style="4" customWidth="1"/>
    <col min="7" max="8" width="10.28125" style="4" hidden="1" customWidth="1"/>
    <col min="9" max="10" width="12.7109375" style="4" hidden="1" customWidth="1"/>
    <col min="11" max="11" width="13.421875" style="4" hidden="1" customWidth="1"/>
    <col min="12" max="12" width="14.00390625" style="4" hidden="1" customWidth="1"/>
    <col min="13" max="14" width="13.8515625" style="4" hidden="1" customWidth="1"/>
    <col min="15" max="15" width="9.140625" style="4" hidden="1" customWidth="1"/>
    <col min="16" max="16" width="10.28125" style="4" hidden="1" customWidth="1"/>
    <col min="17" max="18" width="9.140625" style="4" customWidth="1"/>
    <col min="19" max="16384" width="12.8515625" style="4" customWidth="1"/>
  </cols>
  <sheetData>
    <row r="1" spans="1:18" ht="15.75">
      <c r="A1" s="1" t="s">
        <v>34</v>
      </c>
      <c r="B1" s="2"/>
      <c r="C1" s="3"/>
      <c r="F1" s="5" t="s">
        <v>73</v>
      </c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15.75">
      <c r="A2" s="7" t="s">
        <v>35</v>
      </c>
      <c r="B2" s="2"/>
      <c r="C2" s="44"/>
      <c r="D2" s="45"/>
      <c r="E2" s="45"/>
      <c r="F2" s="4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15.75">
      <c r="A3" s="7"/>
      <c r="B3" s="2"/>
      <c r="C3" s="8"/>
      <c r="D3" s="8"/>
      <c r="E3" s="8"/>
      <c r="F3" s="8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6.5">
      <c r="A4" s="46" t="s">
        <v>36</v>
      </c>
      <c r="B4" s="47"/>
      <c r="C4" s="47"/>
      <c r="D4" s="47"/>
      <c r="E4" s="47"/>
      <c r="F4" s="47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5.75">
      <c r="A5" s="48" t="s">
        <v>74</v>
      </c>
      <c r="B5" s="49"/>
      <c r="C5" s="49"/>
      <c r="D5" s="49"/>
      <c r="E5" s="49"/>
      <c r="F5" s="49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15.75">
      <c r="A6" s="9"/>
      <c r="B6" s="10"/>
      <c r="C6" s="10"/>
      <c r="D6" s="10"/>
      <c r="E6" s="10"/>
      <c r="F6" s="10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5.75">
      <c r="A7" s="11"/>
      <c r="B7" s="11"/>
      <c r="C7" s="12"/>
      <c r="D7" s="12"/>
      <c r="E7" s="12"/>
      <c r="F7" s="13" t="s">
        <v>0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5.75">
      <c r="A8" s="39" t="s">
        <v>1</v>
      </c>
      <c r="B8" s="39" t="s">
        <v>37</v>
      </c>
      <c r="C8" s="41" t="s">
        <v>38</v>
      </c>
      <c r="D8" s="42"/>
      <c r="E8" s="41" t="s">
        <v>72</v>
      </c>
      <c r="F8" s="43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31.5">
      <c r="A9" s="40"/>
      <c r="B9" s="40"/>
      <c r="C9" s="14" t="s">
        <v>39</v>
      </c>
      <c r="D9" s="14" t="s">
        <v>40</v>
      </c>
      <c r="E9" s="14" t="s">
        <v>39</v>
      </c>
      <c r="F9" s="14" t="s">
        <v>40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5.75">
      <c r="A10" s="36" t="s">
        <v>2</v>
      </c>
      <c r="B10" s="37" t="s">
        <v>3</v>
      </c>
      <c r="C10" s="38">
        <v>1</v>
      </c>
      <c r="D10" s="38">
        <f>C10+1</f>
        <v>2</v>
      </c>
      <c r="E10" s="38">
        <f>D10+1</f>
        <v>3</v>
      </c>
      <c r="F10" s="38">
        <f>E10+1</f>
        <v>4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5.75">
      <c r="A11" s="15"/>
      <c r="B11" s="16" t="s">
        <v>41</v>
      </c>
      <c r="C11" s="17">
        <f>C12+C65+C66+C73</f>
        <v>4835000</v>
      </c>
      <c r="D11" s="17">
        <f>D12+D65+D66+D73</f>
        <v>4519000</v>
      </c>
      <c r="E11" s="17">
        <f>E12+E65+E66+E73</f>
        <v>5000000</v>
      </c>
      <c r="F11" s="17">
        <f>F12+F65+F66+F73</f>
        <v>4670200</v>
      </c>
      <c r="G11" s="6"/>
      <c r="H11" s="6"/>
      <c r="I11" s="6" t="s">
        <v>42</v>
      </c>
      <c r="J11" s="6"/>
      <c r="K11" s="6" t="s">
        <v>43</v>
      </c>
      <c r="L11" s="6"/>
      <c r="M11" s="18">
        <v>3783000</v>
      </c>
      <c r="N11" s="18">
        <v>3900000</v>
      </c>
      <c r="O11" s="6">
        <f aca="true" t="shared" si="0" ref="O11:O53">C11/M11*100</f>
        <v>127.80861749933914</v>
      </c>
      <c r="P11" s="6">
        <f>E11/N11*100</f>
        <v>128.2051282051282</v>
      </c>
      <c r="Q11" s="6"/>
      <c r="R11" s="6"/>
    </row>
    <row r="12" spans="1:18" ht="15.75">
      <c r="A12" s="19" t="s">
        <v>4</v>
      </c>
      <c r="B12" s="20" t="s">
        <v>9</v>
      </c>
      <c r="C12" s="21">
        <f>C13+C17+C24+C31+C38+C39+C42+C43+C48+C49+C50+C51+C52+C53+C58+C59+C61+C62+C63+C64</f>
        <v>4835000</v>
      </c>
      <c r="D12" s="21">
        <f>D13+D17+D24+D31+D38+D39+D42+D43+D48+D49+D50+D51+D52+D53+D58+D59+D61+D62+D63+D64</f>
        <v>4519000</v>
      </c>
      <c r="E12" s="21">
        <f>E13+E17+E24+E31+E38+E39+E42+E43+E48+E49+E50+E51+E52+E53+E58+E59+E61+E62+E63+E64</f>
        <v>5000000</v>
      </c>
      <c r="F12" s="21">
        <f>F13+F17+F24+F31+F38+F39+F42+F43+F48+F49+F50+F51+F52+F53+F58+F59+F61+F62+F63+F64</f>
        <v>4670200</v>
      </c>
      <c r="G12" s="6"/>
      <c r="H12" s="22">
        <v>1</v>
      </c>
      <c r="I12" s="23">
        <f>D21+D28+D35+D42+D43+D48+D49+D50+D51+D52+D53+D58+D59+D61+D62+D63+D64</f>
        <v>2091700</v>
      </c>
      <c r="J12" s="23"/>
      <c r="K12" s="23">
        <f>F21+F28+F35+F42+F43+F48+F49+F50+F51+F52+F53+F58+F59+F61+F62+F63+F64</f>
        <v>2137150</v>
      </c>
      <c r="L12" s="23">
        <f>K12-I12</f>
        <v>45450</v>
      </c>
      <c r="M12" s="18">
        <v>3783000</v>
      </c>
      <c r="N12" s="18">
        <v>3900000</v>
      </c>
      <c r="O12" s="6">
        <f t="shared" si="0"/>
        <v>127.80861749933914</v>
      </c>
      <c r="P12" s="6">
        <f aca="true" t="shared" si="1" ref="P12:P52">E12/N12*100</f>
        <v>128.2051282051282</v>
      </c>
      <c r="Q12" s="6"/>
      <c r="R12" s="6"/>
    </row>
    <row r="13" spans="1:18" ht="15.75">
      <c r="A13" s="24">
        <v>1</v>
      </c>
      <c r="B13" s="25" t="s">
        <v>44</v>
      </c>
      <c r="C13" s="26">
        <f>SUM(C14:C16)</f>
        <v>215000</v>
      </c>
      <c r="D13" s="26">
        <f>SUM(D14:D16)</f>
        <v>215000</v>
      </c>
      <c r="E13" s="26">
        <f>SUM(E14:E16)</f>
        <v>225000</v>
      </c>
      <c r="F13" s="26">
        <f>SUM(F14:F16)</f>
        <v>225000</v>
      </c>
      <c r="G13" s="6"/>
      <c r="H13" s="22" t="s">
        <v>45</v>
      </c>
      <c r="I13" s="23">
        <f>D14+D15+D16+D18+D19+D20+D25+D26+D32+D33+D34+D38+D39</f>
        <v>2427300</v>
      </c>
      <c r="J13" s="23"/>
      <c r="K13" s="23">
        <f>F14+F15+F16+F18+F19+F20+F25+F26+F32+F33+F34+F38+F39</f>
        <v>2533050</v>
      </c>
      <c r="L13" s="23">
        <f>K13-I13</f>
        <v>105750</v>
      </c>
      <c r="M13" s="18">
        <v>200000</v>
      </c>
      <c r="N13" s="18">
        <v>210000</v>
      </c>
      <c r="O13" s="6">
        <f t="shared" si="0"/>
        <v>107.5</v>
      </c>
      <c r="P13" s="6">
        <f t="shared" si="1"/>
        <v>107.14285714285714</v>
      </c>
      <c r="Q13" s="6"/>
      <c r="R13" s="6"/>
    </row>
    <row r="14" spans="1:18" ht="15.75">
      <c r="A14" s="24"/>
      <c r="B14" s="25" t="s">
        <v>46</v>
      </c>
      <c r="C14" s="26">
        <v>165000</v>
      </c>
      <c r="D14" s="26">
        <f>C14</f>
        <v>165000</v>
      </c>
      <c r="E14" s="26">
        <v>165000</v>
      </c>
      <c r="F14" s="26">
        <f>E14</f>
        <v>165000</v>
      </c>
      <c r="G14" s="6"/>
      <c r="L14" s="23">
        <f>L13+L12</f>
        <v>151200</v>
      </c>
      <c r="M14" s="18">
        <v>145000</v>
      </c>
      <c r="N14" s="18">
        <v>145000</v>
      </c>
      <c r="O14" s="6">
        <f t="shared" si="0"/>
        <v>113.79310344827587</v>
      </c>
      <c r="P14" s="6">
        <f t="shared" si="1"/>
        <v>113.79310344827587</v>
      </c>
      <c r="Q14" s="6"/>
      <c r="R14" s="6"/>
    </row>
    <row r="15" spans="1:18" ht="15.75">
      <c r="A15" s="24"/>
      <c r="B15" s="25" t="s">
        <v>47</v>
      </c>
      <c r="C15" s="26">
        <v>8000</v>
      </c>
      <c r="D15" s="26">
        <f>C15</f>
        <v>8000</v>
      </c>
      <c r="E15" s="26">
        <v>8000</v>
      </c>
      <c r="F15" s="26">
        <f>E15</f>
        <v>8000</v>
      </c>
      <c r="G15" s="6"/>
      <c r="H15" s="6"/>
      <c r="I15" s="6"/>
      <c r="J15" s="6"/>
      <c r="K15" s="6"/>
      <c r="L15" s="23">
        <f>F11-D11</f>
        <v>151200</v>
      </c>
      <c r="M15" s="18">
        <v>5000</v>
      </c>
      <c r="N15" s="18">
        <v>5000</v>
      </c>
      <c r="O15" s="6">
        <f t="shared" si="0"/>
        <v>160</v>
      </c>
      <c r="P15" s="6">
        <f t="shared" si="1"/>
        <v>160</v>
      </c>
      <c r="Q15" s="6"/>
      <c r="R15" s="6"/>
    </row>
    <row r="16" spans="1:18" ht="15.75">
      <c r="A16" s="24"/>
      <c r="B16" s="25" t="s">
        <v>48</v>
      </c>
      <c r="C16" s="26">
        <v>42000</v>
      </c>
      <c r="D16" s="26">
        <f>C16</f>
        <v>42000</v>
      </c>
      <c r="E16" s="26">
        <v>52000</v>
      </c>
      <c r="F16" s="26">
        <f>E16</f>
        <v>52000</v>
      </c>
      <c r="G16" s="6"/>
      <c r="H16" s="6"/>
      <c r="I16" s="6"/>
      <c r="J16" s="6"/>
      <c r="K16" s="6"/>
      <c r="L16" s="6"/>
      <c r="M16" s="18">
        <v>50000</v>
      </c>
      <c r="N16" s="18">
        <v>60000</v>
      </c>
      <c r="O16" s="6">
        <f t="shared" si="0"/>
        <v>84</v>
      </c>
      <c r="P16" s="6">
        <f t="shared" si="1"/>
        <v>86.66666666666667</v>
      </c>
      <c r="Q16" s="6"/>
      <c r="R16" s="6"/>
    </row>
    <row r="17" spans="1:18" ht="15.75">
      <c r="A17" s="24">
        <f>A13+1</f>
        <v>2</v>
      </c>
      <c r="B17" s="25" t="s">
        <v>10</v>
      </c>
      <c r="C17" s="26">
        <f>SUM(C18:C23)</f>
        <v>75000</v>
      </c>
      <c r="D17" s="26">
        <f>SUM(D18:D23)</f>
        <v>75000</v>
      </c>
      <c r="E17" s="26">
        <f>SUM(E18:E23)</f>
        <v>78650</v>
      </c>
      <c r="F17" s="26">
        <f>SUM(F18:F23)</f>
        <v>78650</v>
      </c>
      <c r="G17" s="6"/>
      <c r="H17" s="6"/>
      <c r="I17" s="6"/>
      <c r="J17" s="6"/>
      <c r="K17" s="6"/>
      <c r="L17" s="6"/>
      <c r="M17" s="18">
        <v>80000</v>
      </c>
      <c r="N17" s="18">
        <v>85000</v>
      </c>
      <c r="O17" s="6">
        <f t="shared" si="0"/>
        <v>93.75</v>
      </c>
      <c r="P17" s="6">
        <f t="shared" si="1"/>
        <v>92.52941176470588</v>
      </c>
      <c r="Q17" s="6"/>
      <c r="R17" s="6"/>
    </row>
    <row r="18" spans="1:18" ht="18.75" customHeight="1">
      <c r="A18" s="24"/>
      <c r="B18" s="25" t="s">
        <v>46</v>
      </c>
      <c r="C18" s="26">
        <v>50000</v>
      </c>
      <c r="D18" s="26">
        <f>C18</f>
        <v>50000</v>
      </c>
      <c r="E18" s="26">
        <v>53350</v>
      </c>
      <c r="F18" s="26">
        <f aca="true" t="shared" si="2" ref="F18:F23">E18</f>
        <v>53350</v>
      </c>
      <c r="G18" s="6"/>
      <c r="H18" s="6"/>
      <c r="I18" s="6"/>
      <c r="J18" s="6"/>
      <c r="K18" s="6"/>
      <c r="L18" s="6"/>
      <c r="M18" s="18">
        <v>47700</v>
      </c>
      <c r="N18" s="18">
        <v>50300</v>
      </c>
      <c r="O18" s="6">
        <f t="shared" si="0"/>
        <v>104.82180293501048</v>
      </c>
      <c r="P18" s="6">
        <f t="shared" si="1"/>
        <v>106.06361829025846</v>
      </c>
      <c r="Q18" s="6"/>
      <c r="R18" s="6"/>
    </row>
    <row r="19" spans="1:18" ht="18.75" customHeight="1">
      <c r="A19" s="24"/>
      <c r="B19" s="25" t="s">
        <v>47</v>
      </c>
      <c r="C19" s="26">
        <v>24000</v>
      </c>
      <c r="D19" s="26">
        <f>C19</f>
        <v>24000</v>
      </c>
      <c r="E19" s="26">
        <v>24300</v>
      </c>
      <c r="F19" s="26">
        <f t="shared" si="2"/>
        <v>24300</v>
      </c>
      <c r="G19" s="6"/>
      <c r="H19" s="6"/>
      <c r="I19" s="6"/>
      <c r="J19" s="6"/>
      <c r="K19" s="6"/>
      <c r="L19" s="6"/>
      <c r="M19" s="18">
        <v>26000</v>
      </c>
      <c r="N19" s="18">
        <v>28400</v>
      </c>
      <c r="O19" s="6">
        <f t="shared" si="0"/>
        <v>92.3076923076923</v>
      </c>
      <c r="P19" s="6">
        <f t="shared" si="1"/>
        <v>85.56338028169014</v>
      </c>
      <c r="Q19" s="6"/>
      <c r="R19" s="6"/>
    </row>
    <row r="20" spans="1:18" ht="18.75" customHeight="1">
      <c r="A20" s="24"/>
      <c r="B20" s="25" t="s">
        <v>49</v>
      </c>
      <c r="C20" s="26">
        <v>300</v>
      </c>
      <c r="D20" s="26">
        <f>C20</f>
        <v>300</v>
      </c>
      <c r="E20" s="26">
        <v>300</v>
      </c>
      <c r="F20" s="26">
        <f t="shared" si="2"/>
        <v>300</v>
      </c>
      <c r="G20" s="6"/>
      <c r="H20" s="6"/>
      <c r="I20" s="6"/>
      <c r="J20" s="6"/>
      <c r="K20" s="6"/>
      <c r="L20" s="6"/>
      <c r="M20" s="18">
        <v>300</v>
      </c>
      <c r="N20" s="18">
        <v>300</v>
      </c>
      <c r="O20" s="6">
        <f t="shared" si="0"/>
        <v>100</v>
      </c>
      <c r="P20" s="6">
        <f t="shared" si="1"/>
        <v>100</v>
      </c>
      <c r="Q20" s="6"/>
      <c r="R20" s="6"/>
    </row>
    <row r="21" spans="1:18" ht="18.75" customHeight="1">
      <c r="A21" s="24"/>
      <c r="B21" s="25" t="s">
        <v>50</v>
      </c>
      <c r="C21" s="26">
        <v>700</v>
      </c>
      <c r="D21" s="26">
        <f>C21</f>
        <v>700</v>
      </c>
      <c r="E21" s="26">
        <v>700</v>
      </c>
      <c r="F21" s="26">
        <f t="shared" si="2"/>
        <v>700</v>
      </c>
      <c r="G21" s="6"/>
      <c r="H21" s="6"/>
      <c r="I21" s="6"/>
      <c r="J21" s="6"/>
      <c r="K21" s="6"/>
      <c r="L21" s="6"/>
      <c r="M21" s="18">
        <v>6000</v>
      </c>
      <c r="N21" s="18">
        <v>6000</v>
      </c>
      <c r="O21" s="6">
        <f t="shared" si="0"/>
        <v>11.666666666666666</v>
      </c>
      <c r="P21" s="6">
        <f t="shared" si="1"/>
        <v>11.666666666666666</v>
      </c>
      <c r="Q21" s="6"/>
      <c r="R21" s="6"/>
    </row>
    <row r="22" spans="1:18" ht="18.75" customHeight="1" hidden="1">
      <c r="A22" s="24"/>
      <c r="B22" s="25" t="s">
        <v>51</v>
      </c>
      <c r="C22" s="26">
        <v>0</v>
      </c>
      <c r="D22" s="26">
        <f>'[1]PL13'!F20</f>
        <v>0</v>
      </c>
      <c r="E22" s="26">
        <v>0</v>
      </c>
      <c r="F22" s="26">
        <f t="shared" si="2"/>
        <v>0</v>
      </c>
      <c r="G22" s="6"/>
      <c r="H22" s="6"/>
      <c r="I22" s="6"/>
      <c r="J22" s="6"/>
      <c r="K22" s="6"/>
      <c r="L22" s="6"/>
      <c r="M22" s="18">
        <v>0</v>
      </c>
      <c r="N22" s="18">
        <v>0</v>
      </c>
      <c r="O22" s="6" t="e">
        <f t="shared" si="0"/>
        <v>#DIV/0!</v>
      </c>
      <c r="P22" s="6" t="e">
        <f t="shared" si="1"/>
        <v>#DIV/0!</v>
      </c>
      <c r="Q22" s="6"/>
      <c r="R22" s="6"/>
    </row>
    <row r="23" spans="1:18" ht="18.75" customHeight="1" hidden="1">
      <c r="A23" s="27"/>
      <c r="B23" s="25" t="s">
        <v>52</v>
      </c>
      <c r="C23" s="26">
        <v>0</v>
      </c>
      <c r="D23" s="26">
        <f>'[1]PL13'!F21</f>
        <v>0</v>
      </c>
      <c r="E23" s="26">
        <v>0</v>
      </c>
      <c r="F23" s="26">
        <f t="shared" si="2"/>
        <v>0</v>
      </c>
      <c r="G23" s="6"/>
      <c r="H23" s="6"/>
      <c r="I23" s="6"/>
      <c r="J23" s="6"/>
      <c r="K23" s="6"/>
      <c r="L23" s="6"/>
      <c r="M23" s="18">
        <v>0</v>
      </c>
      <c r="N23" s="18">
        <v>0</v>
      </c>
      <c r="O23" s="6" t="e">
        <f t="shared" si="0"/>
        <v>#DIV/0!</v>
      </c>
      <c r="P23" s="6" t="e">
        <f t="shared" si="1"/>
        <v>#DIV/0!</v>
      </c>
      <c r="Q23" s="6"/>
      <c r="R23" s="6"/>
    </row>
    <row r="24" spans="1:18" ht="15.75">
      <c r="A24" s="24">
        <f>A17+1</f>
        <v>3</v>
      </c>
      <c r="B24" s="25" t="s">
        <v>53</v>
      </c>
      <c r="C24" s="26">
        <f>SUM(C25:C30)</f>
        <v>170000</v>
      </c>
      <c r="D24" s="26">
        <f>SUM(D25:D30)</f>
        <v>170000</v>
      </c>
      <c r="E24" s="26">
        <f>SUM(E25:E30)</f>
        <v>200000</v>
      </c>
      <c r="F24" s="26">
        <f>SUM(F25:F30)</f>
        <v>200000</v>
      </c>
      <c r="G24" s="6"/>
      <c r="H24" s="6"/>
      <c r="I24" s="6"/>
      <c r="J24" s="6"/>
      <c r="K24" s="6"/>
      <c r="L24" s="6"/>
      <c r="M24" s="18">
        <v>85000</v>
      </c>
      <c r="N24" s="18">
        <v>95000</v>
      </c>
      <c r="O24" s="6">
        <f t="shared" si="0"/>
        <v>200</v>
      </c>
      <c r="P24" s="6">
        <f t="shared" si="1"/>
        <v>210.52631578947367</v>
      </c>
      <c r="Q24" s="6"/>
      <c r="R24" s="6"/>
    </row>
    <row r="25" spans="1:18" ht="18.75" customHeight="1">
      <c r="A25" s="24"/>
      <c r="B25" s="25" t="s">
        <v>46</v>
      </c>
      <c r="C25" s="26">
        <v>30000</v>
      </c>
      <c r="D25" s="26">
        <f>C25</f>
        <v>30000</v>
      </c>
      <c r="E25" s="26">
        <v>50000</v>
      </c>
      <c r="F25" s="26">
        <f aca="true" t="shared" si="3" ref="F25:F30">E25</f>
        <v>50000</v>
      </c>
      <c r="G25" s="6"/>
      <c r="H25" s="6"/>
      <c r="I25" s="6"/>
      <c r="J25" s="6"/>
      <c r="K25" s="6"/>
      <c r="L25" s="6"/>
      <c r="M25" s="18">
        <v>30000</v>
      </c>
      <c r="N25" s="18">
        <v>35000</v>
      </c>
      <c r="O25" s="6">
        <f t="shared" si="0"/>
        <v>100</v>
      </c>
      <c r="P25" s="6">
        <f t="shared" si="1"/>
        <v>142.85714285714286</v>
      </c>
      <c r="Q25" s="6"/>
      <c r="R25" s="6"/>
    </row>
    <row r="26" spans="1:18" ht="18.75" customHeight="1">
      <c r="A26" s="24"/>
      <c r="B26" s="25" t="s">
        <v>47</v>
      </c>
      <c r="C26" s="26">
        <v>140000</v>
      </c>
      <c r="D26" s="26">
        <f>C26</f>
        <v>140000</v>
      </c>
      <c r="E26" s="26">
        <v>150000</v>
      </c>
      <c r="F26" s="26">
        <f t="shared" si="3"/>
        <v>150000</v>
      </c>
      <c r="G26" s="6"/>
      <c r="H26" s="6"/>
      <c r="I26" s="6"/>
      <c r="J26" s="6"/>
      <c r="K26" s="6"/>
      <c r="L26" s="6"/>
      <c r="M26" s="18">
        <v>54900</v>
      </c>
      <c r="N26" s="18">
        <v>59900</v>
      </c>
      <c r="O26" s="6">
        <f t="shared" si="0"/>
        <v>255.00910746812386</v>
      </c>
      <c r="P26" s="6">
        <f t="shared" si="1"/>
        <v>250.41736227045078</v>
      </c>
      <c r="Q26" s="6"/>
      <c r="R26" s="6"/>
    </row>
    <row r="27" spans="1:18" ht="18.75" customHeight="1">
      <c r="A27" s="24"/>
      <c r="B27" s="25" t="s">
        <v>49</v>
      </c>
      <c r="C27" s="26">
        <v>0</v>
      </c>
      <c r="D27" s="26">
        <f>C27</f>
        <v>0</v>
      </c>
      <c r="E27" s="26">
        <v>0</v>
      </c>
      <c r="F27" s="26">
        <f t="shared" si="3"/>
        <v>0</v>
      </c>
      <c r="G27" s="6"/>
      <c r="H27" s="6"/>
      <c r="I27" s="6"/>
      <c r="J27" s="6"/>
      <c r="K27" s="6"/>
      <c r="L27" s="6"/>
      <c r="M27" s="18">
        <v>100</v>
      </c>
      <c r="N27" s="18">
        <v>100</v>
      </c>
      <c r="O27" s="6">
        <f t="shared" si="0"/>
        <v>0</v>
      </c>
      <c r="P27" s="6">
        <f t="shared" si="1"/>
        <v>0</v>
      </c>
      <c r="Q27" s="6"/>
      <c r="R27" s="6"/>
    </row>
    <row r="28" spans="1:18" ht="18.75" customHeight="1">
      <c r="A28" s="24"/>
      <c r="B28" s="25" t="s">
        <v>50</v>
      </c>
      <c r="C28" s="26">
        <v>0</v>
      </c>
      <c r="D28" s="26">
        <f>C28</f>
        <v>0</v>
      </c>
      <c r="E28" s="26">
        <v>0</v>
      </c>
      <c r="F28" s="26">
        <f t="shared" si="3"/>
        <v>0</v>
      </c>
      <c r="G28" s="6"/>
      <c r="H28" s="6"/>
      <c r="I28" s="6"/>
      <c r="J28" s="6"/>
      <c r="K28" s="6"/>
      <c r="L28" s="6"/>
      <c r="M28" s="18">
        <v>0</v>
      </c>
      <c r="N28" s="18">
        <v>0</v>
      </c>
      <c r="O28" s="6" t="e">
        <f t="shared" si="0"/>
        <v>#DIV/0!</v>
      </c>
      <c r="P28" s="6" t="e">
        <f t="shared" si="1"/>
        <v>#DIV/0!</v>
      </c>
      <c r="Q28" s="6"/>
      <c r="R28" s="6"/>
    </row>
    <row r="29" spans="1:18" ht="18.75" customHeight="1" hidden="1">
      <c r="A29" s="24"/>
      <c r="B29" s="25" t="s">
        <v>54</v>
      </c>
      <c r="C29" s="26">
        <v>0</v>
      </c>
      <c r="D29" s="26">
        <v>0</v>
      </c>
      <c r="E29" s="26">
        <v>0</v>
      </c>
      <c r="F29" s="26">
        <f t="shared" si="3"/>
        <v>0</v>
      </c>
      <c r="G29" s="6"/>
      <c r="H29" s="6"/>
      <c r="I29" s="6"/>
      <c r="J29" s="6"/>
      <c r="K29" s="6"/>
      <c r="L29" s="6"/>
      <c r="M29" s="18">
        <v>0</v>
      </c>
      <c r="N29" s="18">
        <v>0</v>
      </c>
      <c r="O29" s="6" t="e">
        <f t="shared" si="0"/>
        <v>#DIV/0!</v>
      </c>
      <c r="P29" s="6" t="e">
        <f t="shared" si="1"/>
        <v>#DIV/0!</v>
      </c>
      <c r="Q29" s="6"/>
      <c r="R29" s="6"/>
    </row>
    <row r="30" spans="1:18" ht="18.75" customHeight="1" hidden="1">
      <c r="A30" s="24"/>
      <c r="B30" s="25" t="s">
        <v>52</v>
      </c>
      <c r="C30" s="26">
        <v>0</v>
      </c>
      <c r="D30" s="26">
        <f>'[1]PL13'!F28</f>
        <v>0</v>
      </c>
      <c r="E30" s="26">
        <v>0</v>
      </c>
      <c r="F30" s="26">
        <f t="shared" si="3"/>
        <v>0</v>
      </c>
      <c r="G30" s="6"/>
      <c r="H30" s="6"/>
      <c r="I30" s="6"/>
      <c r="J30" s="6"/>
      <c r="K30" s="6"/>
      <c r="L30" s="6"/>
      <c r="M30" s="18">
        <v>0</v>
      </c>
      <c r="N30" s="18">
        <v>0</v>
      </c>
      <c r="O30" s="6" t="e">
        <f t="shared" si="0"/>
        <v>#DIV/0!</v>
      </c>
      <c r="P30" s="6" t="e">
        <f t="shared" si="1"/>
        <v>#DIV/0!</v>
      </c>
      <c r="Q30" s="6"/>
      <c r="R30" s="6"/>
    </row>
    <row r="31" spans="1:23" ht="18.75" customHeight="1">
      <c r="A31" s="24">
        <f>A24+1</f>
        <v>4</v>
      </c>
      <c r="B31" s="25" t="s">
        <v>11</v>
      </c>
      <c r="C31" s="26">
        <f>SUM(C32:C37)</f>
        <v>1373000</v>
      </c>
      <c r="D31" s="26">
        <f>SUM(D32:D37)</f>
        <v>1373000</v>
      </c>
      <c r="E31" s="26">
        <f>SUM(E32:E37)</f>
        <v>1428700</v>
      </c>
      <c r="F31" s="26">
        <f>SUM(F32:F37)</f>
        <v>1428700</v>
      </c>
      <c r="G31" s="6"/>
      <c r="H31" s="6"/>
      <c r="I31" s="6"/>
      <c r="J31" s="6"/>
      <c r="K31" s="6"/>
      <c r="L31" s="6"/>
      <c r="M31" s="18">
        <v>744000</v>
      </c>
      <c r="N31" s="18">
        <v>765800</v>
      </c>
      <c r="O31" s="6">
        <f t="shared" si="0"/>
        <v>184.54301075268816</v>
      </c>
      <c r="P31" s="6">
        <f t="shared" si="1"/>
        <v>186.56307129798904</v>
      </c>
      <c r="Q31" s="6"/>
      <c r="R31" s="6"/>
      <c r="W31" s="28"/>
    </row>
    <row r="32" spans="1:18" ht="18.75" customHeight="1">
      <c r="A32" s="24"/>
      <c r="B32" s="25" t="s">
        <v>55</v>
      </c>
      <c r="C32" s="26">
        <v>554000</v>
      </c>
      <c r="D32" s="26">
        <f aca="true" t="shared" si="4" ref="D32:D37">C32</f>
        <v>554000</v>
      </c>
      <c r="E32" s="26">
        <v>554700</v>
      </c>
      <c r="F32" s="26">
        <f aca="true" t="shared" si="5" ref="F32:F38">E32</f>
        <v>554700</v>
      </c>
      <c r="G32" s="6"/>
      <c r="H32" s="6"/>
      <c r="I32" s="6"/>
      <c r="J32" s="6"/>
      <c r="K32" s="6"/>
      <c r="L32" s="6"/>
      <c r="M32" s="18">
        <v>430000</v>
      </c>
      <c r="N32" s="18">
        <v>430795</v>
      </c>
      <c r="O32" s="6">
        <f t="shared" si="0"/>
        <v>128.8372093023256</v>
      </c>
      <c r="P32" s="6">
        <f t="shared" si="1"/>
        <v>128.76194013393842</v>
      </c>
      <c r="Q32" s="6"/>
      <c r="R32" s="6"/>
    </row>
    <row r="33" spans="1:18" ht="18.75" customHeight="1">
      <c r="A33" s="24"/>
      <c r="B33" s="25" t="s">
        <v>56</v>
      </c>
      <c r="C33" s="26">
        <v>225000</v>
      </c>
      <c r="D33" s="26">
        <f t="shared" si="4"/>
        <v>225000</v>
      </c>
      <c r="E33" s="26">
        <v>225000</v>
      </c>
      <c r="F33" s="26">
        <f t="shared" si="5"/>
        <v>225000</v>
      </c>
      <c r="G33" s="6"/>
      <c r="H33" s="6"/>
      <c r="I33" s="6"/>
      <c r="J33" s="6"/>
      <c r="K33" s="6"/>
      <c r="L33" s="6"/>
      <c r="M33" s="18">
        <v>150000</v>
      </c>
      <c r="N33" s="18">
        <v>150965</v>
      </c>
      <c r="O33" s="6">
        <f t="shared" si="0"/>
        <v>150</v>
      </c>
      <c r="P33" s="6">
        <f t="shared" si="1"/>
        <v>149.0411684827609</v>
      </c>
      <c r="Q33" s="6"/>
      <c r="R33" s="6"/>
    </row>
    <row r="34" spans="1:18" ht="15.75">
      <c r="A34" s="24"/>
      <c r="B34" s="25" t="s">
        <v>48</v>
      </c>
      <c r="C34" s="26">
        <v>591000</v>
      </c>
      <c r="D34" s="26">
        <f t="shared" si="4"/>
        <v>591000</v>
      </c>
      <c r="E34" s="26">
        <v>646000</v>
      </c>
      <c r="F34" s="26">
        <f t="shared" si="5"/>
        <v>646000</v>
      </c>
      <c r="G34" s="6"/>
      <c r="H34" s="6"/>
      <c r="I34" s="6"/>
      <c r="J34" s="6"/>
      <c r="K34" s="6"/>
      <c r="L34" s="6"/>
      <c r="M34" s="18">
        <v>155000</v>
      </c>
      <c r="N34" s="18">
        <v>175036</v>
      </c>
      <c r="O34" s="6">
        <f t="shared" si="0"/>
        <v>381.2903225806452</v>
      </c>
      <c r="P34" s="6">
        <f t="shared" si="1"/>
        <v>369.06693480198356</v>
      </c>
      <c r="Q34" s="6"/>
      <c r="R34" s="6"/>
    </row>
    <row r="35" spans="1:18" ht="15.75">
      <c r="A35" s="24"/>
      <c r="B35" s="25" t="s">
        <v>50</v>
      </c>
      <c r="C35" s="26">
        <v>3000</v>
      </c>
      <c r="D35" s="26">
        <f t="shared" si="4"/>
        <v>3000</v>
      </c>
      <c r="E35" s="26">
        <v>3000</v>
      </c>
      <c r="F35" s="26">
        <f t="shared" si="5"/>
        <v>3000</v>
      </c>
      <c r="G35" s="6"/>
      <c r="H35" s="6"/>
      <c r="I35" s="6"/>
      <c r="J35" s="6"/>
      <c r="K35" s="6"/>
      <c r="L35" s="6"/>
      <c r="M35" s="18">
        <v>9000</v>
      </c>
      <c r="N35" s="18">
        <v>9004</v>
      </c>
      <c r="O35" s="6">
        <f t="shared" si="0"/>
        <v>33.33333333333333</v>
      </c>
      <c r="P35" s="6">
        <f t="shared" si="1"/>
        <v>33.31852509995558</v>
      </c>
      <c r="Q35" s="6"/>
      <c r="R35" s="6"/>
    </row>
    <row r="36" spans="1:18" ht="15.75">
      <c r="A36" s="24"/>
      <c r="B36" s="25" t="s">
        <v>51</v>
      </c>
      <c r="C36" s="26">
        <v>0</v>
      </c>
      <c r="D36" s="26">
        <f t="shared" si="4"/>
        <v>0</v>
      </c>
      <c r="E36" s="26">
        <v>0</v>
      </c>
      <c r="F36" s="26">
        <f t="shared" si="5"/>
        <v>0</v>
      </c>
      <c r="G36" s="6"/>
      <c r="H36" s="6"/>
      <c r="I36" s="6"/>
      <c r="J36" s="6"/>
      <c r="K36" s="6"/>
      <c r="L36" s="6"/>
      <c r="M36" s="18">
        <v>0</v>
      </c>
      <c r="N36" s="18">
        <v>0</v>
      </c>
      <c r="O36" s="6" t="e">
        <f t="shared" si="0"/>
        <v>#DIV/0!</v>
      </c>
      <c r="P36" s="6" t="e">
        <f t="shared" si="1"/>
        <v>#DIV/0!</v>
      </c>
      <c r="Q36" s="6"/>
      <c r="R36" s="6"/>
    </row>
    <row r="37" spans="1:18" ht="15.75">
      <c r="A37" s="24"/>
      <c r="B37" s="25" t="s">
        <v>52</v>
      </c>
      <c r="C37" s="26">
        <v>0</v>
      </c>
      <c r="D37" s="26">
        <f t="shared" si="4"/>
        <v>0</v>
      </c>
      <c r="E37" s="26">
        <v>0</v>
      </c>
      <c r="F37" s="26">
        <f t="shared" si="5"/>
        <v>0</v>
      </c>
      <c r="G37" s="6"/>
      <c r="H37" s="6"/>
      <c r="I37" s="6"/>
      <c r="J37" s="6"/>
      <c r="K37" s="6"/>
      <c r="L37" s="6"/>
      <c r="M37" s="18">
        <v>0</v>
      </c>
      <c r="N37" s="18">
        <v>0</v>
      </c>
      <c r="O37" s="6" t="e">
        <f t="shared" si="0"/>
        <v>#DIV/0!</v>
      </c>
      <c r="P37" s="6" t="e">
        <f t="shared" si="1"/>
        <v>#DIV/0!</v>
      </c>
      <c r="Q37" s="6"/>
      <c r="R37" s="6"/>
    </row>
    <row r="38" spans="1:18" ht="15.75">
      <c r="A38" s="24">
        <f>A31+1</f>
        <v>5</v>
      </c>
      <c r="B38" s="25" t="s">
        <v>12</v>
      </c>
      <c r="C38" s="26">
        <v>470000</v>
      </c>
      <c r="D38" s="26">
        <f>C38</f>
        <v>470000</v>
      </c>
      <c r="E38" s="26">
        <v>475400</v>
      </c>
      <c r="F38" s="26">
        <f t="shared" si="5"/>
        <v>475400</v>
      </c>
      <c r="G38" s="6"/>
      <c r="H38" s="6"/>
      <c r="I38" s="6"/>
      <c r="J38" s="6"/>
      <c r="K38" s="6"/>
      <c r="L38" s="6"/>
      <c r="M38" s="18">
        <v>405000</v>
      </c>
      <c r="N38" s="18">
        <v>417800</v>
      </c>
      <c r="O38" s="6">
        <f t="shared" si="0"/>
        <v>116.0493827160494</v>
      </c>
      <c r="P38" s="6">
        <f t="shared" si="1"/>
        <v>113.78650071804692</v>
      </c>
      <c r="Q38" s="6"/>
      <c r="R38" s="6"/>
    </row>
    <row r="39" spans="1:18" ht="15.75">
      <c r="A39" s="24">
        <f>A38+1</f>
        <v>6</v>
      </c>
      <c r="B39" s="25" t="s">
        <v>13</v>
      </c>
      <c r="C39" s="26">
        <f>C40+C41</f>
        <v>345000</v>
      </c>
      <c r="D39" s="26">
        <f>D40+D41</f>
        <v>128000</v>
      </c>
      <c r="E39" s="26">
        <f>E40+E41</f>
        <v>348000</v>
      </c>
      <c r="F39" s="26">
        <f>F40+F41</f>
        <v>129000</v>
      </c>
      <c r="G39" s="6"/>
      <c r="H39" s="6"/>
      <c r="I39" s="6"/>
      <c r="J39" s="6"/>
      <c r="K39" s="6"/>
      <c r="L39" s="6"/>
      <c r="M39" s="18">
        <v>345000</v>
      </c>
      <c r="N39" s="18">
        <v>345000</v>
      </c>
      <c r="O39" s="6">
        <f t="shared" si="0"/>
        <v>100</v>
      </c>
      <c r="P39" s="6">
        <f t="shared" si="1"/>
        <v>100.8695652173913</v>
      </c>
      <c r="Q39" s="6"/>
      <c r="R39" s="6"/>
    </row>
    <row r="40" spans="1:18" ht="31.5">
      <c r="A40" s="27" t="s">
        <v>8</v>
      </c>
      <c r="B40" s="29" t="s">
        <v>14</v>
      </c>
      <c r="C40" s="30">
        <v>128000</v>
      </c>
      <c r="D40" s="30">
        <f>C40</f>
        <v>128000</v>
      </c>
      <c r="E40" s="30">
        <v>129000</v>
      </c>
      <c r="F40" s="30">
        <f>E40</f>
        <v>129000</v>
      </c>
      <c r="G40" s="6"/>
      <c r="H40" s="6"/>
      <c r="I40" s="6"/>
      <c r="J40" s="6"/>
      <c r="K40" s="6"/>
      <c r="L40" s="6"/>
      <c r="M40" s="18">
        <v>128340</v>
      </c>
      <c r="N40" s="18">
        <v>128340</v>
      </c>
      <c r="O40" s="6">
        <f t="shared" si="0"/>
        <v>99.73507869721054</v>
      </c>
      <c r="P40" s="6">
        <f t="shared" si="1"/>
        <v>100.5142589995325</v>
      </c>
      <c r="Q40" s="6"/>
      <c r="R40" s="6"/>
    </row>
    <row r="41" spans="1:18" ht="15.75">
      <c r="A41" s="27" t="s">
        <v>8</v>
      </c>
      <c r="B41" s="29" t="s">
        <v>15</v>
      </c>
      <c r="C41" s="30">
        <v>217000</v>
      </c>
      <c r="D41" s="30">
        <v>0</v>
      </c>
      <c r="E41" s="30">
        <v>219000</v>
      </c>
      <c r="F41" s="30">
        <v>0</v>
      </c>
      <c r="G41" s="6"/>
      <c r="H41" s="6"/>
      <c r="I41" s="6"/>
      <c r="J41" s="6"/>
      <c r="K41" s="6"/>
      <c r="L41" s="6"/>
      <c r="M41" s="18">
        <v>216660</v>
      </c>
      <c r="N41" s="18">
        <v>216660</v>
      </c>
      <c r="O41" s="6">
        <f t="shared" si="0"/>
        <v>100.15692790547402</v>
      </c>
      <c r="P41" s="6">
        <f t="shared" si="1"/>
        <v>101.08003323179176</v>
      </c>
      <c r="Q41" s="6"/>
      <c r="R41" s="6"/>
    </row>
    <row r="42" spans="1:18" ht="15.75">
      <c r="A42" s="24">
        <f>A39+1</f>
        <v>7</v>
      </c>
      <c r="B42" s="25" t="s">
        <v>16</v>
      </c>
      <c r="C42" s="26">
        <v>235000</v>
      </c>
      <c r="D42" s="26">
        <f>C42</f>
        <v>235000</v>
      </c>
      <c r="E42" s="26">
        <v>240350</v>
      </c>
      <c r="F42" s="26">
        <f>E42</f>
        <v>240350</v>
      </c>
      <c r="G42" s="6"/>
      <c r="H42" s="6"/>
      <c r="I42" s="6"/>
      <c r="J42" s="6"/>
      <c r="K42" s="6"/>
      <c r="L42" s="6"/>
      <c r="M42" s="18">
        <v>187000</v>
      </c>
      <c r="N42" s="18">
        <v>191275</v>
      </c>
      <c r="O42" s="6">
        <f t="shared" si="0"/>
        <v>125.66844919786095</v>
      </c>
      <c r="P42" s="6">
        <f t="shared" si="1"/>
        <v>125.65677689190954</v>
      </c>
      <c r="Q42" s="6"/>
      <c r="R42" s="6"/>
    </row>
    <row r="43" spans="1:18" ht="15.75">
      <c r="A43" s="24">
        <f>A42+1</f>
        <v>8</v>
      </c>
      <c r="B43" s="25" t="s">
        <v>17</v>
      </c>
      <c r="C43" s="26">
        <f>C44+C45</f>
        <v>78000</v>
      </c>
      <c r="D43" s="26">
        <f>D44+D45</f>
        <v>55000</v>
      </c>
      <c r="E43" s="26">
        <f>E44+E45</f>
        <v>84700</v>
      </c>
      <c r="F43" s="26">
        <f>F44+F45</f>
        <v>58900</v>
      </c>
      <c r="G43" s="6"/>
      <c r="H43" s="6"/>
      <c r="I43" s="6"/>
      <c r="J43" s="6"/>
      <c r="K43" s="6"/>
      <c r="L43" s="6"/>
      <c r="M43" s="18">
        <v>93500</v>
      </c>
      <c r="N43" s="18">
        <v>98190</v>
      </c>
      <c r="O43" s="6">
        <f t="shared" si="0"/>
        <v>83.42245989304813</v>
      </c>
      <c r="P43" s="6">
        <f t="shared" si="1"/>
        <v>86.26133007434565</v>
      </c>
      <c r="Q43" s="6"/>
      <c r="R43" s="6"/>
    </row>
    <row r="44" spans="1:18" ht="15.75">
      <c r="A44" s="24" t="s">
        <v>8</v>
      </c>
      <c r="B44" s="29" t="s">
        <v>18</v>
      </c>
      <c r="C44" s="30">
        <v>23000</v>
      </c>
      <c r="D44" s="30">
        <f>'[1]PL13'!F42</f>
        <v>0</v>
      </c>
      <c r="E44" s="30">
        <v>25800</v>
      </c>
      <c r="F44" s="30">
        <v>0</v>
      </c>
      <c r="G44" s="6"/>
      <c r="H44" s="6"/>
      <c r="I44" s="6"/>
      <c r="J44" s="6"/>
      <c r="K44" s="6"/>
      <c r="L44" s="6"/>
      <c r="M44" s="18">
        <v>29500</v>
      </c>
      <c r="N44" s="18">
        <v>29800</v>
      </c>
      <c r="O44" s="6">
        <f t="shared" si="0"/>
        <v>77.96610169491525</v>
      </c>
      <c r="P44" s="6">
        <f t="shared" si="1"/>
        <v>86.57718120805369</v>
      </c>
      <c r="Q44" s="6"/>
      <c r="R44" s="6"/>
    </row>
    <row r="45" spans="1:18" ht="15.75">
      <c r="A45" s="24" t="s">
        <v>8</v>
      </c>
      <c r="B45" s="29" t="s">
        <v>19</v>
      </c>
      <c r="C45" s="30">
        <v>55000</v>
      </c>
      <c r="D45" s="30">
        <f>C45</f>
        <v>55000</v>
      </c>
      <c r="E45" s="30">
        <v>58900</v>
      </c>
      <c r="F45" s="30">
        <f>E45</f>
        <v>58900</v>
      </c>
      <c r="G45" s="6"/>
      <c r="H45" s="6"/>
      <c r="I45" s="6"/>
      <c r="J45" s="6"/>
      <c r="K45" s="6"/>
      <c r="L45" s="6"/>
      <c r="M45" s="18">
        <v>64000</v>
      </c>
      <c r="N45" s="18">
        <v>68390</v>
      </c>
      <c r="O45" s="6">
        <f t="shared" si="0"/>
        <v>85.9375</v>
      </c>
      <c r="P45" s="6">
        <f t="shared" si="1"/>
        <v>86.12370229565725</v>
      </c>
      <c r="Q45" s="6"/>
      <c r="R45" s="6"/>
    </row>
    <row r="46" spans="1:18" ht="15.75" hidden="1">
      <c r="A46" s="24" t="s">
        <v>8</v>
      </c>
      <c r="B46" s="29" t="s">
        <v>20</v>
      </c>
      <c r="C46" s="26"/>
      <c r="D46" s="26"/>
      <c r="E46" s="26"/>
      <c r="F46" s="26"/>
      <c r="G46" s="6"/>
      <c r="H46" s="6"/>
      <c r="I46" s="6"/>
      <c r="J46" s="6"/>
      <c r="K46" s="6"/>
      <c r="L46" s="6"/>
      <c r="M46" s="18"/>
      <c r="N46" s="18"/>
      <c r="O46" s="6" t="e">
        <f t="shared" si="0"/>
        <v>#DIV/0!</v>
      </c>
      <c r="P46" s="6" t="e">
        <f t="shared" si="1"/>
        <v>#DIV/0!</v>
      </c>
      <c r="Q46" s="6"/>
      <c r="R46" s="6"/>
    </row>
    <row r="47" spans="1:18" ht="15.75" hidden="1">
      <c r="A47" s="24" t="s">
        <v>8</v>
      </c>
      <c r="B47" s="29" t="s">
        <v>21</v>
      </c>
      <c r="C47" s="26"/>
      <c r="D47" s="26"/>
      <c r="E47" s="26"/>
      <c r="F47" s="26"/>
      <c r="G47" s="6"/>
      <c r="H47" s="6"/>
      <c r="I47" s="6"/>
      <c r="J47" s="6"/>
      <c r="K47" s="6"/>
      <c r="L47" s="6"/>
      <c r="M47" s="18"/>
      <c r="N47" s="18"/>
      <c r="O47" s="6" t="e">
        <f t="shared" si="0"/>
        <v>#DIV/0!</v>
      </c>
      <c r="P47" s="6" t="e">
        <f t="shared" si="1"/>
        <v>#DIV/0!</v>
      </c>
      <c r="Q47" s="6"/>
      <c r="R47" s="6"/>
    </row>
    <row r="48" spans="1:18" ht="15.75">
      <c r="A48" s="24">
        <f>A43+1</f>
        <v>9</v>
      </c>
      <c r="B48" s="25" t="s">
        <v>22</v>
      </c>
      <c r="C48" s="26">
        <v>0</v>
      </c>
      <c r="D48" s="26">
        <f aca="true" t="shared" si="6" ref="D48:D58">C48</f>
        <v>0</v>
      </c>
      <c r="E48" s="26">
        <v>0</v>
      </c>
      <c r="F48" s="26">
        <f aca="true" t="shared" si="7" ref="F48:F58">E48</f>
        <v>0</v>
      </c>
      <c r="G48" s="6"/>
      <c r="H48" s="6"/>
      <c r="I48" s="6"/>
      <c r="J48" s="6"/>
      <c r="K48" s="6"/>
      <c r="L48" s="6"/>
      <c r="M48" s="18">
        <v>1000</v>
      </c>
      <c r="N48" s="18">
        <v>1000</v>
      </c>
      <c r="O48" s="6">
        <f t="shared" si="0"/>
        <v>0</v>
      </c>
      <c r="P48" s="6">
        <f t="shared" si="1"/>
        <v>0</v>
      </c>
      <c r="Q48" s="6"/>
      <c r="R48" s="6"/>
    </row>
    <row r="49" spans="1:18" ht="15.75">
      <c r="A49" s="24">
        <f aca="true" t="shared" si="8" ref="A49:A59">A48+1</f>
        <v>10</v>
      </c>
      <c r="B49" s="25" t="s">
        <v>23</v>
      </c>
      <c r="C49" s="26">
        <v>7000</v>
      </c>
      <c r="D49" s="26">
        <f t="shared" si="6"/>
        <v>7000</v>
      </c>
      <c r="E49" s="26">
        <v>7000</v>
      </c>
      <c r="F49" s="26">
        <f t="shared" si="7"/>
        <v>7000</v>
      </c>
      <c r="G49" s="6"/>
      <c r="H49" s="6"/>
      <c r="I49" s="6"/>
      <c r="J49" s="6"/>
      <c r="K49" s="6"/>
      <c r="L49" s="6"/>
      <c r="M49" s="18">
        <v>6500</v>
      </c>
      <c r="N49" s="18">
        <v>7310</v>
      </c>
      <c r="O49" s="6">
        <f t="shared" si="0"/>
        <v>107.6923076923077</v>
      </c>
      <c r="P49" s="6">
        <f t="shared" si="1"/>
        <v>95.7592339261286</v>
      </c>
      <c r="Q49" s="6"/>
      <c r="R49" s="6"/>
    </row>
    <row r="50" spans="1:18" ht="15.75">
      <c r="A50" s="24">
        <f t="shared" si="8"/>
        <v>11</v>
      </c>
      <c r="B50" s="25" t="s">
        <v>24</v>
      </c>
      <c r="C50" s="26">
        <v>80000</v>
      </c>
      <c r="D50" s="26">
        <f t="shared" si="6"/>
        <v>80000</v>
      </c>
      <c r="E50" s="26">
        <v>106000</v>
      </c>
      <c r="F50" s="26">
        <f t="shared" si="7"/>
        <v>106000</v>
      </c>
      <c r="G50" s="6"/>
      <c r="H50" s="6"/>
      <c r="I50" s="6"/>
      <c r="J50" s="6"/>
      <c r="K50" s="6"/>
      <c r="L50" s="6"/>
      <c r="M50" s="18">
        <v>100000</v>
      </c>
      <c r="N50" s="18">
        <v>104500</v>
      </c>
      <c r="O50" s="6">
        <f t="shared" si="0"/>
        <v>80</v>
      </c>
      <c r="P50" s="6">
        <f t="shared" si="1"/>
        <v>101.43540669856459</v>
      </c>
      <c r="Q50" s="6"/>
      <c r="R50" s="6"/>
    </row>
    <row r="51" spans="1:18" ht="15.75">
      <c r="A51" s="24">
        <f t="shared" si="8"/>
        <v>12</v>
      </c>
      <c r="B51" s="25" t="s">
        <v>25</v>
      </c>
      <c r="C51" s="26">
        <v>150000</v>
      </c>
      <c r="D51" s="26">
        <f t="shared" si="6"/>
        <v>150000</v>
      </c>
      <c r="E51" s="26">
        <v>150000</v>
      </c>
      <c r="F51" s="26">
        <f t="shared" si="7"/>
        <v>150000</v>
      </c>
      <c r="G51" s="6"/>
      <c r="H51" s="6"/>
      <c r="I51" s="6"/>
      <c r="J51" s="6"/>
      <c r="K51" s="6"/>
      <c r="L51" s="6"/>
      <c r="M51" s="18">
        <v>100000</v>
      </c>
      <c r="N51" s="18">
        <v>125000</v>
      </c>
      <c r="O51" s="6">
        <f t="shared" si="0"/>
        <v>150</v>
      </c>
      <c r="P51" s="6">
        <f t="shared" si="1"/>
        <v>120</v>
      </c>
      <c r="Q51" s="6"/>
      <c r="R51" s="6"/>
    </row>
    <row r="52" spans="1:18" ht="15.75">
      <c r="A52" s="24">
        <f t="shared" si="8"/>
        <v>13</v>
      </c>
      <c r="B52" s="25" t="s">
        <v>57</v>
      </c>
      <c r="C52" s="26">
        <v>0</v>
      </c>
      <c r="D52" s="26">
        <f t="shared" si="6"/>
        <v>0</v>
      </c>
      <c r="E52" s="26">
        <v>0</v>
      </c>
      <c r="F52" s="26">
        <f t="shared" si="7"/>
        <v>0</v>
      </c>
      <c r="G52" s="6"/>
      <c r="H52" s="6"/>
      <c r="I52" s="6"/>
      <c r="J52" s="6"/>
      <c r="K52" s="6"/>
      <c r="L52" s="6"/>
      <c r="M52" s="18">
        <v>700</v>
      </c>
      <c r="N52" s="18">
        <v>700</v>
      </c>
      <c r="O52" s="6">
        <f t="shared" si="0"/>
        <v>0</v>
      </c>
      <c r="P52" s="6">
        <f t="shared" si="1"/>
        <v>0</v>
      </c>
      <c r="Q52" s="6"/>
      <c r="R52" s="6"/>
    </row>
    <row r="53" spans="1:18" ht="15.75">
      <c r="A53" s="24">
        <f t="shared" si="8"/>
        <v>14</v>
      </c>
      <c r="B53" s="25" t="s">
        <v>26</v>
      </c>
      <c r="C53" s="26">
        <f>SUM(C54:C57)</f>
        <v>1440000</v>
      </c>
      <c r="D53" s="26">
        <f>SUM(D54:D57)</f>
        <v>1440000</v>
      </c>
      <c r="E53" s="26">
        <f>SUM(E54:E57)</f>
        <v>1440000</v>
      </c>
      <c r="F53" s="26">
        <f>SUM(F54:F57)</f>
        <v>1440000</v>
      </c>
      <c r="G53" s="6"/>
      <c r="H53" s="6"/>
      <c r="I53" s="6"/>
      <c r="J53" s="6"/>
      <c r="K53" s="6"/>
      <c r="L53" s="6"/>
      <c r="M53" s="18">
        <v>1260000</v>
      </c>
      <c r="N53" s="18">
        <v>1260000</v>
      </c>
      <c r="O53" s="6">
        <f t="shared" si="0"/>
        <v>114.28571428571428</v>
      </c>
      <c r="P53" s="6">
        <f>E53/N53*100</f>
        <v>114.28571428571428</v>
      </c>
      <c r="Q53" s="6"/>
      <c r="R53" s="6"/>
    </row>
    <row r="54" spans="1:18" ht="15.75">
      <c r="A54" s="24" t="s">
        <v>58</v>
      </c>
      <c r="B54" s="29" t="s">
        <v>59</v>
      </c>
      <c r="C54" s="30">
        <f>103000+700</f>
        <v>103700</v>
      </c>
      <c r="D54" s="30">
        <f>C54</f>
        <v>103700</v>
      </c>
      <c r="E54" s="30">
        <f>C54</f>
        <v>103700</v>
      </c>
      <c r="F54" s="30">
        <f>E54</f>
        <v>103700</v>
      </c>
      <c r="G54" s="6"/>
      <c r="H54" s="6"/>
      <c r="I54" s="6"/>
      <c r="J54" s="6"/>
      <c r="K54" s="6"/>
      <c r="L54" s="6"/>
      <c r="O54" s="6"/>
      <c r="P54" s="6"/>
      <c r="Q54" s="6"/>
      <c r="R54" s="6"/>
    </row>
    <row r="55" spans="1:18" ht="15.75">
      <c r="A55" s="24" t="s">
        <v>58</v>
      </c>
      <c r="B55" s="29" t="s">
        <v>60</v>
      </c>
      <c r="C55" s="30">
        <f>413000+1800</f>
        <v>414800</v>
      </c>
      <c r="D55" s="30">
        <f>C55</f>
        <v>414800</v>
      </c>
      <c r="E55" s="30">
        <f>C55</f>
        <v>414800</v>
      </c>
      <c r="F55" s="30">
        <f>E55</f>
        <v>414800</v>
      </c>
      <c r="G55" s="6"/>
      <c r="H55" s="6"/>
      <c r="I55" s="6"/>
      <c r="J55" s="6"/>
      <c r="K55" s="6"/>
      <c r="L55" s="6"/>
      <c r="O55" s="6"/>
      <c r="P55" s="6"/>
      <c r="Q55" s="6"/>
      <c r="R55" s="6"/>
    </row>
    <row r="56" spans="1:18" ht="15.75">
      <c r="A56" s="24" t="s">
        <v>58</v>
      </c>
      <c r="B56" s="29" t="s">
        <v>61</v>
      </c>
      <c r="C56" s="30">
        <f>390000+3000</f>
        <v>393000</v>
      </c>
      <c r="D56" s="30">
        <f>C56</f>
        <v>393000</v>
      </c>
      <c r="E56" s="30">
        <f>C56</f>
        <v>393000</v>
      </c>
      <c r="F56" s="30">
        <f>E56</f>
        <v>393000</v>
      </c>
      <c r="G56" s="6"/>
      <c r="H56" s="6"/>
      <c r="I56" s="6"/>
      <c r="J56" s="6"/>
      <c r="K56" s="6"/>
      <c r="L56" s="6"/>
      <c r="O56" s="6"/>
      <c r="P56" s="6"/>
      <c r="Q56" s="6"/>
      <c r="R56" s="6"/>
    </row>
    <row r="57" spans="1:18" ht="15.75">
      <c r="A57" s="24" t="s">
        <v>58</v>
      </c>
      <c r="B57" s="29" t="s">
        <v>62</v>
      </c>
      <c r="C57" s="30">
        <f>524000+4500</f>
        <v>528500</v>
      </c>
      <c r="D57" s="30">
        <f>C57</f>
        <v>528500</v>
      </c>
      <c r="E57" s="30">
        <f>C57</f>
        <v>528500</v>
      </c>
      <c r="F57" s="30">
        <f>E57</f>
        <v>528500</v>
      </c>
      <c r="G57" s="6"/>
      <c r="H57" s="6"/>
      <c r="I57" s="6"/>
      <c r="J57" s="6"/>
      <c r="K57" s="6"/>
      <c r="L57" s="6"/>
      <c r="O57" s="6"/>
      <c r="P57" s="6"/>
      <c r="Q57" s="6"/>
      <c r="R57" s="6"/>
    </row>
    <row r="58" spans="1:18" ht="15.75">
      <c r="A58" s="24">
        <f>A53+1</f>
        <v>15</v>
      </c>
      <c r="B58" s="25" t="s">
        <v>27</v>
      </c>
      <c r="C58" s="26">
        <v>0</v>
      </c>
      <c r="D58" s="26">
        <f t="shared" si="6"/>
        <v>0</v>
      </c>
      <c r="E58" s="26">
        <v>0</v>
      </c>
      <c r="F58" s="26">
        <f t="shared" si="7"/>
        <v>0</v>
      </c>
      <c r="G58" s="6"/>
      <c r="H58" s="6"/>
      <c r="I58" s="6"/>
      <c r="J58" s="6"/>
      <c r="K58" s="6"/>
      <c r="L58" s="6"/>
      <c r="M58" s="18">
        <v>0</v>
      </c>
      <c r="N58" s="18">
        <v>0</v>
      </c>
      <c r="O58" s="6">
        <f>C58/M62*100</f>
        <v>0</v>
      </c>
      <c r="P58" s="6">
        <f>E58/N62*100</f>
        <v>0</v>
      </c>
      <c r="Q58" s="6"/>
      <c r="R58" s="6"/>
    </row>
    <row r="59" spans="1:18" ht="15.75">
      <c r="A59" s="24">
        <f t="shared" si="8"/>
        <v>16</v>
      </c>
      <c r="B59" s="25" t="s">
        <v>28</v>
      </c>
      <c r="C59" s="26">
        <v>171000</v>
      </c>
      <c r="D59" s="26">
        <f>C59-C60</f>
        <v>95000</v>
      </c>
      <c r="E59" s="26">
        <v>189700</v>
      </c>
      <c r="F59" s="26">
        <f>E59-E60</f>
        <v>104700</v>
      </c>
      <c r="G59" s="6"/>
      <c r="H59" s="6"/>
      <c r="I59" s="6"/>
      <c r="J59" s="6"/>
      <c r="K59" s="6"/>
      <c r="L59" s="6"/>
      <c r="M59" s="18">
        <v>162800</v>
      </c>
      <c r="N59" s="18">
        <v>169200</v>
      </c>
      <c r="O59" s="6"/>
      <c r="P59" s="6">
        <f>E59/N59*100</f>
        <v>112.11583924349881</v>
      </c>
      <c r="Q59" s="6"/>
      <c r="R59" s="6"/>
    </row>
    <row r="60" spans="1:18" ht="15.75">
      <c r="A60" s="27"/>
      <c r="B60" s="29" t="s">
        <v>63</v>
      </c>
      <c r="C60" s="30">
        <v>76000</v>
      </c>
      <c r="D60" s="30">
        <f>'[1]PL13'!F54</f>
        <v>0</v>
      </c>
      <c r="E60" s="30">
        <v>85000</v>
      </c>
      <c r="F60" s="30"/>
      <c r="G60" s="31"/>
      <c r="H60" s="31"/>
      <c r="I60" s="31"/>
      <c r="J60" s="31"/>
      <c r="K60" s="31"/>
      <c r="L60" s="31"/>
      <c r="M60" s="18">
        <v>89477</v>
      </c>
      <c r="N60" s="18">
        <v>89477</v>
      </c>
      <c r="O60" s="31"/>
      <c r="P60" s="6">
        <f>E60/N60*100</f>
        <v>94.99647954222873</v>
      </c>
      <c r="Q60" s="31"/>
      <c r="R60" s="31"/>
    </row>
    <row r="61" spans="1:18" ht="31.5">
      <c r="A61" s="24">
        <f>A59+1</f>
        <v>17</v>
      </c>
      <c r="B61" s="25" t="s">
        <v>64</v>
      </c>
      <c r="C61" s="26">
        <v>5000</v>
      </c>
      <c r="D61" s="26">
        <f>C61</f>
        <v>5000</v>
      </c>
      <c r="E61" s="26">
        <v>5500</v>
      </c>
      <c r="F61" s="26">
        <f>E61</f>
        <v>5500</v>
      </c>
      <c r="G61" s="6"/>
      <c r="H61" s="6"/>
      <c r="I61" s="6"/>
      <c r="J61" s="6"/>
      <c r="K61" s="6"/>
      <c r="L61" s="6"/>
      <c r="M61" s="18">
        <v>5500</v>
      </c>
      <c r="N61" s="18">
        <v>7225</v>
      </c>
      <c r="O61" s="6"/>
      <c r="P61" s="6">
        <f>E61/N61*100</f>
        <v>76.12456747404845</v>
      </c>
      <c r="Q61" s="6"/>
      <c r="R61" s="6"/>
    </row>
    <row r="62" spans="1:18" ht="15.75">
      <c r="A62" s="24">
        <v>18</v>
      </c>
      <c r="B62" s="25" t="s">
        <v>65</v>
      </c>
      <c r="C62" s="26">
        <v>21000</v>
      </c>
      <c r="D62" s="26">
        <f>C62</f>
        <v>21000</v>
      </c>
      <c r="E62" s="26">
        <v>21000</v>
      </c>
      <c r="F62" s="26">
        <f>E62</f>
        <v>21000</v>
      </c>
      <c r="G62" s="6"/>
      <c r="H62" s="6"/>
      <c r="I62" s="6"/>
      <c r="J62" s="6"/>
      <c r="K62" s="6"/>
      <c r="L62" s="6"/>
      <c r="M62" s="18">
        <v>7000</v>
      </c>
      <c r="N62" s="18">
        <v>17000</v>
      </c>
      <c r="O62" s="6"/>
      <c r="P62" s="6">
        <f>E62/N62*100</f>
        <v>123.52941176470588</v>
      </c>
      <c r="Q62" s="6"/>
      <c r="R62" s="6"/>
    </row>
    <row r="63" spans="1:18" ht="47.25">
      <c r="A63" s="24">
        <v>19</v>
      </c>
      <c r="B63" s="32" t="s">
        <v>66</v>
      </c>
      <c r="C63" s="26">
        <v>0</v>
      </c>
      <c r="D63" s="26">
        <f>'[1]PL13'!F57</f>
        <v>0</v>
      </c>
      <c r="E63" s="26">
        <v>0</v>
      </c>
      <c r="F63" s="26">
        <v>0</v>
      </c>
      <c r="G63" s="6"/>
      <c r="H63" s="6"/>
      <c r="I63" s="6"/>
      <c r="J63" s="6"/>
      <c r="K63" s="6"/>
      <c r="L63" s="6"/>
      <c r="M63" s="18">
        <v>0</v>
      </c>
      <c r="N63" s="18">
        <v>0</v>
      </c>
      <c r="O63" s="6"/>
      <c r="P63" s="6"/>
      <c r="Q63" s="6"/>
      <c r="R63" s="6"/>
    </row>
    <row r="64" spans="1:18" ht="15.75">
      <c r="A64" s="24">
        <v>20</v>
      </c>
      <c r="B64" s="25" t="s">
        <v>67</v>
      </c>
      <c r="C64" s="26">
        <v>0</v>
      </c>
      <c r="D64" s="26">
        <f>'[1]PL13'!F58</f>
        <v>0</v>
      </c>
      <c r="E64" s="26">
        <v>0</v>
      </c>
      <c r="F64" s="26">
        <f>E64</f>
        <v>0</v>
      </c>
      <c r="G64" s="6"/>
      <c r="H64" s="6"/>
      <c r="I64" s="6"/>
      <c r="J64" s="6"/>
      <c r="K64" s="6"/>
      <c r="L64" s="6"/>
      <c r="M64" s="18">
        <v>0</v>
      </c>
      <c r="N64" s="18">
        <v>0</v>
      </c>
      <c r="O64" s="6"/>
      <c r="P64" s="6"/>
      <c r="Q64" s="6"/>
      <c r="R64" s="6"/>
    </row>
    <row r="65" spans="1:18" ht="15.75">
      <c r="A65" s="19" t="s">
        <v>5</v>
      </c>
      <c r="B65" s="20" t="s">
        <v>68</v>
      </c>
      <c r="C65" s="26">
        <v>0</v>
      </c>
      <c r="D65" s="21">
        <f>'[1]PL13'!F59</f>
        <v>0</v>
      </c>
      <c r="E65" s="26">
        <v>0</v>
      </c>
      <c r="F65" s="26">
        <f>E65</f>
        <v>0</v>
      </c>
      <c r="G65" s="6"/>
      <c r="H65" s="6"/>
      <c r="I65" s="6"/>
      <c r="J65" s="6"/>
      <c r="K65" s="6"/>
      <c r="L65" s="6"/>
      <c r="M65" s="18">
        <v>0</v>
      </c>
      <c r="N65" s="18">
        <v>0</v>
      </c>
      <c r="O65" s="6"/>
      <c r="P65" s="6"/>
      <c r="Q65" s="6"/>
      <c r="R65" s="6"/>
    </row>
    <row r="66" spans="1:18" ht="15.75">
      <c r="A66" s="19" t="s">
        <v>6</v>
      </c>
      <c r="B66" s="20" t="s">
        <v>29</v>
      </c>
      <c r="C66" s="26">
        <f>SUM(C67:C72)</f>
        <v>0</v>
      </c>
      <c r="D66" s="26">
        <v>0</v>
      </c>
      <c r="E66" s="26">
        <f>SUM(E67:E72)</f>
        <v>0</v>
      </c>
      <c r="F66" s="26">
        <f>SUM(F67:F72)</f>
        <v>0</v>
      </c>
      <c r="G66" s="6"/>
      <c r="H66" s="6"/>
      <c r="I66" s="6"/>
      <c r="J66" s="6"/>
      <c r="K66" s="6"/>
      <c r="L66" s="6"/>
      <c r="M66" s="18">
        <v>0</v>
      </c>
      <c r="N66" s="18">
        <v>0</v>
      </c>
      <c r="O66" s="6"/>
      <c r="P66" s="6"/>
      <c r="Q66" s="6"/>
      <c r="R66" s="6"/>
    </row>
    <row r="67" spans="1:18" ht="15.75">
      <c r="A67" s="24">
        <v>1</v>
      </c>
      <c r="B67" s="25" t="s">
        <v>69</v>
      </c>
      <c r="C67" s="26">
        <v>0</v>
      </c>
      <c r="D67" s="26">
        <v>0</v>
      </c>
      <c r="E67" s="26">
        <v>0</v>
      </c>
      <c r="F67" s="26">
        <v>0</v>
      </c>
      <c r="G67" s="6"/>
      <c r="H67" s="6"/>
      <c r="I67" s="6"/>
      <c r="J67" s="6"/>
      <c r="K67" s="6"/>
      <c r="L67" s="6"/>
      <c r="M67" s="18">
        <v>0</v>
      </c>
      <c r="N67" s="18">
        <v>0</v>
      </c>
      <c r="O67" s="6"/>
      <c r="P67" s="6"/>
      <c r="Q67" s="6"/>
      <c r="R67" s="6"/>
    </row>
    <row r="68" spans="1:18" ht="15.75">
      <c r="A68" s="24">
        <f>A67+1</f>
        <v>2</v>
      </c>
      <c r="B68" s="25" t="s">
        <v>30</v>
      </c>
      <c r="C68" s="26">
        <v>0</v>
      </c>
      <c r="D68" s="26">
        <v>0</v>
      </c>
      <c r="E68" s="26">
        <v>0</v>
      </c>
      <c r="F68" s="26">
        <v>0</v>
      </c>
      <c r="G68" s="6"/>
      <c r="H68" s="6"/>
      <c r="I68" s="6"/>
      <c r="J68" s="6"/>
      <c r="K68" s="6"/>
      <c r="L68" s="6"/>
      <c r="M68" s="18">
        <v>0</v>
      </c>
      <c r="N68" s="18">
        <v>0</v>
      </c>
      <c r="O68" s="6"/>
      <c r="P68" s="6"/>
      <c r="Q68" s="6"/>
      <c r="R68" s="6"/>
    </row>
    <row r="69" spans="1:18" ht="15.75">
      <c r="A69" s="24">
        <f>A68+1</f>
        <v>3</v>
      </c>
      <c r="B69" s="25" t="s">
        <v>31</v>
      </c>
      <c r="C69" s="26">
        <v>0</v>
      </c>
      <c r="D69" s="26">
        <v>0</v>
      </c>
      <c r="E69" s="26">
        <v>0</v>
      </c>
      <c r="F69" s="26">
        <v>0</v>
      </c>
      <c r="G69" s="6"/>
      <c r="H69" s="6"/>
      <c r="I69" s="6"/>
      <c r="J69" s="6"/>
      <c r="K69" s="6"/>
      <c r="L69" s="6"/>
      <c r="M69" s="18">
        <v>0</v>
      </c>
      <c r="N69" s="18">
        <v>0</v>
      </c>
      <c r="O69" s="6"/>
      <c r="P69" s="6"/>
      <c r="Q69" s="6"/>
      <c r="R69" s="6"/>
    </row>
    <row r="70" spans="1:18" ht="15.75">
      <c r="A70" s="24">
        <f>A69+1</f>
        <v>4</v>
      </c>
      <c r="B70" s="25" t="s">
        <v>70</v>
      </c>
      <c r="C70" s="26">
        <v>0</v>
      </c>
      <c r="D70" s="26">
        <v>0</v>
      </c>
      <c r="E70" s="26">
        <v>0</v>
      </c>
      <c r="F70" s="26">
        <v>0</v>
      </c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1:18" ht="15.75">
      <c r="A71" s="24">
        <f>A70+1</f>
        <v>5</v>
      </c>
      <c r="B71" s="25" t="s">
        <v>71</v>
      </c>
      <c r="C71" s="26">
        <v>0</v>
      </c>
      <c r="D71" s="26">
        <v>0</v>
      </c>
      <c r="E71" s="26">
        <v>0</v>
      </c>
      <c r="F71" s="26">
        <v>0</v>
      </c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</row>
    <row r="72" spans="1:18" ht="15.75">
      <c r="A72" s="24">
        <f>A71+1</f>
        <v>6</v>
      </c>
      <c r="B72" s="25" t="s">
        <v>32</v>
      </c>
      <c r="C72" s="26">
        <v>0</v>
      </c>
      <c r="D72" s="26">
        <v>0</v>
      </c>
      <c r="E72" s="26">
        <v>0</v>
      </c>
      <c r="F72" s="26">
        <v>0</v>
      </c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</row>
    <row r="73" spans="1:18" ht="15.75">
      <c r="A73" s="33" t="s">
        <v>7</v>
      </c>
      <c r="B73" s="34" t="s">
        <v>33</v>
      </c>
      <c r="C73" s="35">
        <v>0</v>
      </c>
      <c r="D73" s="35">
        <v>0</v>
      </c>
      <c r="E73" s="35">
        <v>0</v>
      </c>
      <c r="F73" s="35">
        <v>0</v>
      </c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</row>
    <row r="74" spans="1:18" ht="15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1:18" ht="15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  <row r="76" spans="1:18" ht="15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1:18" ht="15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1:18" ht="15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</row>
    <row r="79" spans="1:18" ht="15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pans="1:18" ht="15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spans="1:18" ht="15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</row>
    <row r="82" spans="1:18" ht="15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</row>
    <row r="83" spans="1:18" ht="15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pans="1:18" ht="15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</row>
    <row r="85" spans="1:18" ht="15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ht="15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ht="15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ht="15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</row>
    <row r="89" spans="1:18" ht="15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</row>
    <row r="90" spans="1:18" ht="15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</row>
    <row r="91" spans="1:18" ht="15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</row>
    <row r="92" spans="1:18" ht="15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</row>
    <row r="93" spans="1:18" ht="15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</row>
    <row r="94" spans="1:18" ht="15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</row>
    <row r="95" spans="1:18" ht="15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</row>
    <row r="96" spans="1:18" ht="15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</row>
    <row r="97" spans="1:18" ht="15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</row>
    <row r="98" spans="1:18" ht="15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</row>
    <row r="99" spans="1:18" ht="15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</row>
    <row r="100" spans="1:18" ht="15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</row>
    <row r="101" spans="1:18" ht="15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</row>
    <row r="102" spans="1:18" ht="15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</row>
    <row r="103" spans="1:18" ht="15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</row>
    <row r="104" spans="1:18" ht="15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</row>
    <row r="105" spans="1:18" ht="15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</row>
    <row r="106" spans="1:18" ht="15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</row>
    <row r="107" spans="1:18" ht="15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</row>
    <row r="108" spans="1:18" ht="15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</row>
    <row r="109" spans="1:18" ht="15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</row>
    <row r="110" spans="1:18" ht="15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</row>
    <row r="111" spans="1:18" ht="15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</row>
    <row r="112" spans="1:18" ht="15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</row>
    <row r="113" spans="1:18" ht="15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</row>
    <row r="114" spans="1:18" ht="15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</row>
    <row r="115" spans="1:18" ht="15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</row>
    <row r="116" spans="1:18" ht="15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</row>
    <row r="117" spans="1:18" ht="15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</row>
    <row r="118" spans="1:18" ht="15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</row>
    <row r="119" spans="1:18" ht="15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</row>
    <row r="120" spans="1:18" ht="15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</row>
    <row r="121" spans="1:18" ht="15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</row>
    <row r="122" spans="1:18" ht="15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</row>
    <row r="123" spans="1:18" ht="15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</row>
    <row r="124" spans="1:18" ht="15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</row>
    <row r="125" spans="1:18" ht="15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</row>
    <row r="126" spans="1:18" ht="15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</row>
    <row r="127" spans="1:18" ht="15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</row>
    <row r="128" spans="1:18" ht="15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</row>
    <row r="129" spans="1:18" ht="15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</row>
    <row r="130" spans="1:18" ht="15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  <row r="131" spans="1:18" ht="15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</row>
    <row r="132" spans="1:18" ht="15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</row>
    <row r="133" spans="1:18" ht="15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</row>
    <row r="134" spans="1:18" ht="15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</row>
    <row r="135" spans="1:18" ht="15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</row>
    <row r="136" spans="1:18" ht="15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</row>
    <row r="137" spans="1:18" ht="15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</row>
    <row r="138" spans="1:18" ht="15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</row>
    <row r="139" spans="1:18" ht="15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</row>
    <row r="140" spans="1:18" ht="15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</row>
    <row r="141" spans="1:18" ht="15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</row>
    <row r="142" spans="1:18" ht="15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</row>
    <row r="143" spans="1:18" ht="15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</row>
    <row r="144" spans="1:18" ht="15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</row>
    <row r="145" spans="1:18" ht="15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</row>
    <row r="146" spans="1:18" ht="15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</row>
    <row r="147" spans="1:18" ht="15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</row>
    <row r="148" spans="1:18" ht="15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</row>
    <row r="149" spans="1:18" ht="15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</row>
    <row r="150" spans="1:18" ht="15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</row>
    <row r="151" spans="1:18" ht="15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</row>
    <row r="152" spans="1:18" ht="15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</row>
    <row r="153" spans="1:18" ht="15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</row>
    <row r="154" spans="1:18" ht="15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</row>
    <row r="155" spans="1:18" ht="15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</row>
    <row r="156" spans="1:18" ht="15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</row>
    <row r="157" spans="1:18" ht="15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</row>
    <row r="158" spans="1:18" ht="15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</row>
    <row r="159" spans="1:18" ht="15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</row>
    <row r="160" spans="1:18" ht="15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</row>
    <row r="161" spans="1:18" ht="15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</row>
    <row r="162" spans="1:18" ht="15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</row>
    <row r="163" spans="1:18" ht="15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</row>
    <row r="164" spans="1:18" ht="15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</row>
    <row r="165" spans="1:18" ht="15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</row>
    <row r="166" spans="1:18" ht="15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</row>
    <row r="167" spans="1:18" ht="15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</row>
    <row r="168" spans="1:18" ht="15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</row>
    <row r="169" spans="1:18" ht="15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</row>
    <row r="170" spans="1:18" ht="15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</row>
    <row r="171" spans="1:18" ht="15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</row>
    <row r="172" spans="1:18" ht="15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</row>
    <row r="173" spans="1:18" ht="15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</row>
    <row r="174" spans="1:18" ht="15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</row>
    <row r="175" spans="1:18" ht="15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</row>
    <row r="176" spans="1:18" ht="15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</row>
    <row r="177" spans="1:18" ht="15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</row>
    <row r="178" spans="1:18" ht="15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</row>
    <row r="179" spans="1:18" ht="15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</row>
    <row r="180" spans="1:18" ht="15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</row>
    <row r="181" spans="1:18" ht="15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</row>
    <row r="182" spans="1:18" ht="15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</row>
    <row r="183" spans="1:18" ht="15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</row>
    <row r="184" spans="1:18" ht="15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</row>
    <row r="185" spans="1:18" ht="15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</row>
    <row r="186" spans="1:18" ht="15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</row>
    <row r="187" spans="1:18" ht="15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</row>
    <row r="188" spans="1:18" ht="15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</row>
    <row r="189" spans="1:18" ht="15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</row>
    <row r="190" spans="1:18" ht="15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</row>
    <row r="191" spans="1:18" ht="15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</row>
    <row r="192" spans="1:18" ht="15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</row>
    <row r="193" spans="1:18" ht="15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</row>
    <row r="194" spans="1:18" ht="15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</row>
    <row r="195" spans="1:18" ht="15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</row>
    <row r="196" spans="1:18" ht="15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</row>
    <row r="197" spans="1:18" ht="15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</row>
    <row r="198" spans="1:18" ht="15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</row>
    <row r="199" spans="1:18" ht="15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</row>
    <row r="200" spans="1:18" ht="15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</row>
    <row r="201" spans="1:18" ht="15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</row>
    <row r="202" spans="1:18" ht="15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</row>
    <row r="203" spans="1:18" ht="15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</row>
    <row r="204" spans="1:18" ht="15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</row>
    <row r="205" spans="1:18" ht="15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</row>
    <row r="206" spans="1:18" ht="15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</row>
    <row r="207" spans="1:18" ht="15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</row>
    <row r="208" spans="1:18" ht="15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</row>
    <row r="209" spans="1:18" ht="15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</row>
    <row r="210" spans="1:18" ht="15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</row>
    <row r="211" spans="1:18" ht="15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</row>
    <row r="212" spans="1:18" ht="15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</row>
    <row r="213" spans="1:18" ht="15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</row>
    <row r="214" spans="1:18" ht="15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</row>
    <row r="215" spans="1:18" ht="15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</row>
    <row r="216" spans="1:18" ht="15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</row>
    <row r="217" spans="1:18" ht="15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</row>
    <row r="218" spans="1:18" ht="15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</row>
    <row r="219" spans="1:18" ht="15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</row>
    <row r="220" spans="1:18" ht="15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</row>
    <row r="221" spans="1:18" ht="15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</row>
    <row r="222" spans="1:18" ht="15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</row>
    <row r="223" spans="1:18" ht="15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</row>
    <row r="224" spans="1:18" ht="15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</row>
    <row r="225" spans="1:18" ht="15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</row>
    <row r="226" spans="1:18" ht="15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</row>
    <row r="227" spans="1:18" ht="15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</row>
    <row r="228" spans="1:18" ht="15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</row>
    <row r="229" spans="1:18" ht="15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</row>
    <row r="230" spans="1:18" ht="15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</row>
    <row r="231" spans="1:18" ht="15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</row>
    <row r="232" spans="1:18" ht="15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</row>
    <row r="233" spans="1:18" ht="15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</row>
    <row r="234" spans="1:18" ht="15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</row>
    <row r="235" spans="1:18" ht="15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</row>
    <row r="236" spans="1:18" ht="15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</row>
    <row r="237" spans="1:18" ht="15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</row>
    <row r="238" spans="1:18" ht="15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</row>
    <row r="239" spans="1:18" ht="15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</row>
    <row r="240" spans="1:18" ht="15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</row>
    <row r="241" spans="1:18" ht="15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</row>
    <row r="242" spans="1:18" ht="15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</row>
    <row r="243" spans="1:18" ht="15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</row>
    <row r="244" spans="1:18" ht="15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</row>
    <row r="245" spans="1:18" ht="15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</row>
    <row r="246" spans="1:18" ht="15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</row>
    <row r="247" spans="1:18" ht="15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</row>
    <row r="248" spans="1:18" ht="15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</row>
    <row r="249" spans="1:18" ht="15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</row>
    <row r="250" spans="1:18" ht="15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</row>
    <row r="251" spans="1:18" ht="15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</row>
    <row r="252" spans="1:18" ht="15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</row>
    <row r="253" spans="1:18" ht="15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</row>
    <row r="254" spans="1:18" ht="15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</row>
    <row r="255" spans="1:18" ht="15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</row>
    <row r="256" spans="1:18" ht="15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</row>
    <row r="257" spans="1:18" ht="15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</row>
    <row r="258" spans="1:18" ht="15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</row>
    <row r="259" spans="1:18" ht="15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</row>
    <row r="260" spans="1:18" ht="15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</row>
    <row r="261" spans="1:18" ht="15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</row>
    <row r="262" spans="1:18" ht="15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</row>
    <row r="263" spans="1:18" ht="15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</row>
    <row r="264" spans="1:18" ht="15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</row>
    <row r="265" spans="1:18" ht="15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</row>
    <row r="266" spans="1:18" ht="15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</row>
    <row r="267" spans="1:18" ht="15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</row>
    <row r="268" spans="1:18" ht="15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</row>
    <row r="269" spans="1:18" ht="15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</row>
    <row r="270" spans="1:18" ht="15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</row>
    <row r="271" spans="1:18" ht="15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</row>
    <row r="272" spans="1:18" ht="15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</row>
    <row r="273" spans="1:18" ht="15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</row>
    <row r="274" spans="1:18" ht="15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</row>
    <row r="275" spans="1:18" ht="15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</row>
    <row r="276" spans="1:18" ht="15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</row>
    <row r="277" spans="1:18" ht="15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</row>
    <row r="278" spans="1:18" ht="15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</row>
    <row r="279" spans="1:18" ht="15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</row>
    <row r="280" spans="1:18" ht="15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</row>
    <row r="281" spans="1:18" ht="15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</row>
    <row r="282" spans="1:18" ht="15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</row>
    <row r="283" spans="1:18" ht="15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</row>
    <row r="284" spans="1:18" ht="15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</row>
    <row r="285" spans="1:18" ht="15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</row>
    <row r="286" spans="1:18" ht="15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</row>
    <row r="287" spans="1:18" ht="15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</row>
    <row r="288" spans="1:18" ht="15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</row>
    <row r="289" spans="1:18" ht="15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</row>
    <row r="290" spans="1:18" ht="15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</row>
    <row r="291" spans="1:18" ht="15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</row>
    <row r="292" spans="1:18" ht="15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</row>
    <row r="293" spans="1:18" ht="15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</row>
    <row r="294" spans="1:18" ht="15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</row>
    <row r="295" spans="1:18" ht="15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</row>
    <row r="296" spans="1:18" ht="15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</row>
    <row r="297" spans="1:18" ht="15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</row>
    <row r="298" spans="1:18" ht="15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</row>
    <row r="299" spans="1:18" ht="15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</row>
    <row r="300" spans="1:18" ht="15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</row>
    <row r="301" spans="1:18" ht="15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</row>
    <row r="302" spans="1:18" ht="15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</row>
    <row r="303" spans="1:18" ht="15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</row>
    <row r="304" spans="1:18" ht="15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</row>
    <row r="305" spans="1:18" ht="15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</row>
    <row r="306" spans="1:18" ht="15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</row>
    <row r="307" spans="1:18" ht="15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</row>
    <row r="308" spans="1:18" ht="15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</row>
    <row r="309" spans="1:18" ht="15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</row>
    <row r="310" spans="1:18" ht="15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</row>
    <row r="311" spans="1:18" ht="15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</row>
    <row r="312" spans="1:18" ht="15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</row>
    <row r="313" spans="1:18" ht="15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</row>
    <row r="314" spans="1:18" ht="15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</row>
    <row r="315" spans="1:18" ht="15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</row>
    <row r="316" spans="1:18" ht="15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</row>
    <row r="317" spans="1:18" ht="15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</row>
    <row r="318" spans="1:18" ht="15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</row>
    <row r="319" spans="1:18" ht="15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</row>
    <row r="320" spans="1:18" ht="15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</row>
    <row r="321" spans="1:18" ht="15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</row>
    <row r="322" spans="1:18" ht="15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</row>
    <row r="323" spans="1:18" ht="15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</row>
    <row r="324" spans="1:18" ht="15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</row>
    <row r="325" spans="1:18" ht="15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</row>
    <row r="326" spans="1:18" ht="15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</row>
    <row r="327" spans="1:18" ht="15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</row>
    <row r="328" spans="1:18" ht="15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</row>
    <row r="329" spans="1:18" ht="15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</row>
    <row r="330" spans="1:18" ht="15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</row>
    <row r="331" spans="1:18" ht="15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</row>
    <row r="332" spans="1:18" ht="15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</row>
    <row r="333" spans="1:18" ht="15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</row>
    <row r="334" spans="1:18" ht="15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</row>
    <row r="335" spans="1:18" ht="15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</row>
    <row r="336" spans="1:18" ht="15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</row>
    <row r="337" spans="1:18" ht="15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</row>
    <row r="338" spans="1:18" ht="15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</row>
    <row r="339" spans="1:18" ht="15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</row>
    <row r="340" spans="1:18" ht="15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</row>
    <row r="341" spans="1:18" ht="15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</row>
    <row r="342" spans="1:18" ht="15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</row>
    <row r="343" spans="1:18" ht="15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</row>
    <row r="344" spans="1:18" ht="15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</row>
    <row r="345" spans="1:18" ht="15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</row>
    <row r="346" spans="1:18" ht="15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</row>
    <row r="347" spans="1:18" ht="15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</row>
    <row r="348" spans="1:18" ht="15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</row>
    <row r="349" spans="1:18" ht="15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</row>
    <row r="350" spans="1:18" ht="15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</row>
    <row r="351" spans="1:18" ht="15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</row>
    <row r="352" spans="1:18" ht="15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</row>
    <row r="353" spans="1:18" ht="15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</row>
    <row r="354" spans="1:18" ht="15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</row>
    <row r="355" spans="1:18" ht="15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</row>
    <row r="356" spans="1:18" ht="15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</row>
    <row r="357" spans="1:18" ht="15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</row>
    <row r="358" spans="1:18" ht="15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</row>
    <row r="359" spans="1:18" ht="15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</row>
    <row r="360" spans="1:18" ht="15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</row>
    <row r="361" spans="1:18" ht="15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</row>
    <row r="362" spans="1:18" ht="15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</row>
    <row r="363" spans="1:18" ht="15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</row>
    <row r="364" spans="1:18" ht="15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</row>
    <row r="365" spans="1:18" ht="15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</row>
    <row r="366" spans="1:18" ht="15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</row>
    <row r="367" spans="1:18" ht="15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</row>
    <row r="368" spans="1:18" ht="15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</row>
    <row r="369" spans="1:18" ht="15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</row>
    <row r="370" spans="1:18" ht="15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</row>
    <row r="371" spans="1:18" ht="15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</row>
    <row r="372" spans="1:18" ht="15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</row>
    <row r="373" spans="1:18" ht="15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</row>
    <row r="374" spans="1:18" ht="15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</row>
    <row r="375" spans="1:18" ht="15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</row>
    <row r="376" spans="1:18" ht="15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</row>
    <row r="377" spans="1:18" ht="15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</row>
    <row r="378" spans="1:18" ht="15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</row>
    <row r="379" spans="1:18" ht="15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</row>
    <row r="380" spans="1:18" ht="15.7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</row>
    <row r="381" spans="1:18" ht="15.7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</row>
    <row r="382" spans="1:18" ht="15.7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</row>
    <row r="383" spans="1:18" ht="15.7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</row>
    <row r="384" spans="1:18" ht="15.7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</row>
    <row r="385" spans="1:18" ht="15.7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</row>
    <row r="386" spans="1:18" ht="15.7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</row>
    <row r="387" spans="1:18" ht="15.7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</row>
    <row r="388" spans="1:18" ht="15.7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</row>
    <row r="389" spans="1:18" ht="15.7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</row>
    <row r="390" spans="1:18" ht="15.7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</row>
    <row r="391" spans="1:18" ht="15.7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</row>
    <row r="392" spans="1:18" ht="15.7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</row>
    <row r="393" spans="1:18" ht="15.7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</row>
    <row r="394" spans="1:18" ht="15.7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</row>
    <row r="395" spans="1:18" ht="15.7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</row>
    <row r="396" spans="1:18" ht="15.7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</row>
    <row r="397" spans="1:18" ht="15.7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</row>
    <row r="398" spans="1:18" ht="15.7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</row>
    <row r="399" spans="1:18" ht="15.7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</row>
    <row r="400" spans="1:18" ht="15.7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</row>
    <row r="401" spans="1:18" ht="15.7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</row>
    <row r="402" spans="1:18" ht="15.7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</row>
    <row r="403" spans="1:18" ht="15.7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</row>
    <row r="404" spans="1:18" ht="15.7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</row>
    <row r="405" spans="1:18" ht="15.7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</row>
    <row r="406" spans="1:18" ht="15.7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</row>
    <row r="407" spans="1:18" ht="15.7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</row>
    <row r="408" spans="1:18" ht="15.7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</row>
    <row r="409" spans="1:18" ht="15.7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</row>
    <row r="410" spans="1:18" ht="15.7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</row>
    <row r="411" spans="1:18" ht="15.7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</row>
    <row r="412" spans="1:18" ht="15.7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</row>
    <row r="413" spans="1:18" ht="15.7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</row>
    <row r="414" spans="1:18" ht="15.7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</row>
    <row r="415" spans="1:18" ht="15.7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</row>
    <row r="416" spans="1:18" ht="15.7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</row>
    <row r="417" spans="1:18" ht="15.7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</row>
    <row r="418" spans="1:18" ht="15.7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</row>
    <row r="419" spans="1:18" ht="15.7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</row>
    <row r="420" spans="1:18" ht="15.7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</row>
    <row r="421" spans="1:18" ht="15.7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</row>
    <row r="422" spans="1:18" ht="15.7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</row>
    <row r="423" spans="1:18" ht="15.7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</row>
    <row r="424" spans="1:18" ht="15.7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</row>
    <row r="425" spans="1:18" ht="15.7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</row>
    <row r="426" spans="1:18" ht="15.7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</row>
    <row r="427" spans="1:18" ht="15.7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</row>
    <row r="428" spans="1:18" ht="15.7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</row>
    <row r="429" spans="1:18" ht="15.7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</row>
    <row r="430" spans="1:18" ht="15.7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</row>
    <row r="431" spans="1:18" ht="15.7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</row>
    <row r="432" spans="1:18" ht="15.7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</row>
    <row r="433" spans="1:18" ht="15.7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</row>
    <row r="434" spans="1:18" ht="15.7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</row>
    <row r="435" spans="1:18" ht="15.7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</row>
    <row r="436" spans="1:18" ht="15.7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</row>
    <row r="437" spans="1:18" ht="15.7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</row>
    <row r="438" spans="1:18" ht="15.7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</row>
    <row r="439" spans="1:18" ht="15.7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</row>
    <row r="440" spans="1:18" ht="15.7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</row>
    <row r="441" spans="1:18" ht="15.7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</row>
    <row r="442" spans="1:18" ht="15.7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</row>
    <row r="443" spans="1:18" ht="15.7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</row>
    <row r="444" spans="1:18" ht="15.7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</row>
    <row r="445" spans="1:18" ht="15.7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</row>
    <row r="446" spans="1:18" ht="15.7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</row>
    <row r="447" spans="1:18" ht="15.7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</row>
    <row r="448" spans="1:18" ht="15.7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</row>
    <row r="449" spans="1:18" ht="15.7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</row>
    <row r="450" spans="1:18" ht="15.7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</row>
    <row r="451" spans="1:18" ht="15.7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</row>
    <row r="452" spans="1:18" ht="15.7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</row>
    <row r="453" spans="1:18" ht="15.7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</row>
    <row r="454" spans="1:18" ht="15.7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</row>
    <row r="455" spans="1:18" ht="15.7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</row>
    <row r="456" spans="1:18" ht="15.7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</row>
    <row r="457" spans="1:18" ht="15.7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</row>
    <row r="458" spans="1:18" ht="15.7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</row>
    <row r="459" spans="1:18" ht="15.7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</row>
    <row r="460" spans="1:18" ht="15.7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</row>
    <row r="461" spans="1:18" ht="15.7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</row>
    <row r="462" spans="1:18" ht="15.7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</row>
    <row r="463" spans="1:18" ht="15.7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</row>
    <row r="464" spans="1:18" ht="15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</row>
    <row r="465" spans="1:18" ht="15.7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</row>
    <row r="466" spans="1:18" ht="15.7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</row>
    <row r="467" spans="1:18" ht="15.7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</row>
    <row r="468" spans="1:18" ht="15.7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</row>
    <row r="469" spans="1:18" ht="15.7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</row>
    <row r="470" spans="1:18" ht="15.7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</row>
    <row r="471" spans="1:18" ht="15.7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</row>
    <row r="472" spans="1:18" ht="15.7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</row>
    <row r="473" spans="1:18" ht="15.7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</row>
    <row r="474" spans="1:18" ht="15.7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</row>
    <row r="475" spans="1:18" ht="15.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</row>
    <row r="476" spans="1:18" ht="15.7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</row>
    <row r="477" spans="1:18" ht="15.7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</row>
    <row r="478" spans="1:18" ht="15.7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</row>
    <row r="479" spans="1:18" ht="15.7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</row>
    <row r="480" spans="1:18" ht="15.7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</row>
    <row r="481" spans="1:18" ht="15.7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</row>
    <row r="482" spans="1:18" ht="15.7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</row>
    <row r="483" spans="1:18" ht="15.7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</row>
    <row r="484" spans="1:18" ht="15.7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</row>
    <row r="485" spans="1:18" ht="15.7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</row>
    <row r="486" spans="1:18" ht="15.7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</row>
    <row r="487" spans="1:18" ht="15.7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</row>
    <row r="488" spans="1:18" ht="15.7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</row>
    <row r="489" spans="1:18" ht="15.7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</row>
    <row r="490" spans="1:18" ht="15.7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</row>
    <row r="491" spans="1:18" ht="15.7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</row>
    <row r="492" spans="1:18" ht="15.7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</row>
    <row r="493" spans="1:18" ht="15.7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</row>
    <row r="494" spans="1:18" ht="15.7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</row>
    <row r="495" spans="1:18" ht="15.7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</row>
    <row r="496" spans="1:18" ht="15.7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</row>
    <row r="497" spans="1:18" ht="15.7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</row>
    <row r="498" spans="1:18" ht="15.7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</row>
    <row r="499" spans="1:18" ht="15.7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</row>
    <row r="500" spans="1:18" ht="15.7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</row>
    <row r="501" spans="1:18" ht="15.7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</row>
    <row r="502" spans="1:18" ht="15.7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</row>
    <row r="503" spans="1:18" ht="15.7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</row>
    <row r="504" spans="1:18" ht="15.7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</row>
    <row r="505" spans="1:18" ht="15.7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</row>
    <row r="506" spans="1:18" ht="15.7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</row>
    <row r="507" spans="1:18" ht="15.7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</row>
    <row r="508" spans="1:18" ht="15.7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</row>
    <row r="509" spans="1:18" ht="15.7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</row>
    <row r="510" spans="1:18" ht="15.7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</row>
    <row r="511" spans="1:18" ht="15.7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</row>
    <row r="512" spans="1:18" ht="15.7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</row>
    <row r="513" spans="1:18" ht="15.7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</row>
    <row r="514" spans="1:18" ht="15.7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</row>
    <row r="515" spans="1:18" ht="15.7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</row>
    <row r="516" spans="1:18" ht="15.7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</row>
    <row r="517" spans="1:18" ht="15.7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</row>
    <row r="518" spans="1:18" ht="15.7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</row>
    <row r="519" spans="1:18" ht="15.7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</row>
    <row r="520" spans="1:18" ht="15.7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</row>
    <row r="521" spans="1:18" ht="15.7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</row>
    <row r="522" spans="1:18" ht="15.7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</row>
    <row r="523" spans="1:18" ht="15.7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</row>
    <row r="524" spans="1:18" ht="15.7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</row>
    <row r="525" spans="1:18" ht="15.7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</row>
    <row r="526" spans="1:18" ht="15.7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</row>
    <row r="527" spans="1:18" ht="15.7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</row>
    <row r="528" spans="1:18" ht="15.7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</row>
    <row r="529" spans="1:18" ht="15.7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</row>
    <row r="530" spans="1:18" ht="15.7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</row>
    <row r="531" spans="1:18" ht="15.7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</row>
    <row r="532" spans="1:18" ht="15.7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</row>
    <row r="533" spans="1:18" ht="15.7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</row>
    <row r="534" spans="1:18" ht="15.7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</row>
    <row r="535" spans="1:18" ht="15.7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</row>
    <row r="536" spans="1:18" ht="15.7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</row>
    <row r="537" spans="1:18" ht="15.7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</row>
    <row r="538" spans="1:18" ht="15.7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</row>
    <row r="539" spans="1:18" ht="15.7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</row>
    <row r="540" spans="1:18" ht="15.7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</row>
    <row r="541" spans="1:18" ht="15.7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</row>
    <row r="542" spans="1:18" ht="15.7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</row>
    <row r="543" spans="1:18" ht="15.7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</row>
    <row r="544" spans="1:18" ht="15.7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</row>
    <row r="545" spans="1:18" ht="15.7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</row>
    <row r="546" spans="1:18" ht="15.7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</row>
    <row r="547" spans="1:18" ht="15.7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</row>
    <row r="548" spans="1:18" ht="15.7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</row>
    <row r="549" spans="1:18" ht="15.7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</row>
    <row r="550" spans="1:18" ht="15.7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</row>
    <row r="551" spans="1:18" ht="15.7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</row>
    <row r="552" spans="1:18" ht="15.7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</row>
    <row r="553" spans="1:18" ht="15.7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</row>
    <row r="554" spans="1:18" ht="15.7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</row>
    <row r="555" spans="1:18" ht="15.7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</row>
    <row r="556" spans="1:18" ht="15.7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</row>
    <row r="557" spans="1:18" ht="15.7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</row>
    <row r="558" spans="1:18" ht="15.7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</row>
    <row r="559" spans="1:18" ht="15.7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</row>
    <row r="560" spans="1:18" ht="15.7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</row>
    <row r="561" spans="1:18" ht="15.7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</row>
    <row r="562" spans="1:18" ht="15.7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</row>
    <row r="563" spans="1:18" ht="15.7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</row>
    <row r="564" spans="1:18" ht="15.7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</row>
    <row r="565" spans="1:18" ht="15.7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</row>
    <row r="566" spans="1:18" ht="15.7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</row>
    <row r="567" spans="1:18" ht="15.7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</row>
    <row r="568" spans="1:18" ht="15.7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</row>
    <row r="569" spans="1:18" ht="15.7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</row>
    <row r="570" spans="1:18" ht="15.7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</row>
    <row r="571" spans="1:18" ht="15.7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</row>
    <row r="572" spans="1:18" ht="15.7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</row>
    <row r="573" spans="1:18" ht="15.7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</row>
    <row r="574" spans="1:18" ht="15.7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</row>
    <row r="575" spans="1:18" ht="15.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</row>
    <row r="576" spans="1:18" ht="15.7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</row>
    <row r="577" spans="1:18" ht="15.7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</row>
    <row r="578" spans="1:18" ht="15.7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</row>
    <row r="579" spans="1:18" ht="15.7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</row>
    <row r="580" spans="1:18" ht="15.7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</row>
    <row r="581" spans="1:18" ht="15.7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</row>
    <row r="582" spans="1:18" ht="15.7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</row>
    <row r="583" spans="1:18" ht="15.7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</row>
    <row r="584" spans="1:18" ht="15.7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</row>
    <row r="585" spans="1:18" ht="15.7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</row>
    <row r="586" spans="1:18" ht="15.7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</row>
    <row r="587" spans="1:18" ht="15.7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</row>
    <row r="588" spans="1:18" ht="15.7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</row>
    <row r="589" spans="1:18" ht="15.7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</row>
    <row r="590" spans="1:18" ht="15.7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</row>
    <row r="591" spans="1:18" ht="15.7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</row>
    <row r="592" spans="1:18" ht="15.7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</row>
    <row r="593" spans="1:18" ht="15.7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</row>
    <row r="594" spans="1:18" ht="15.7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</row>
    <row r="595" spans="1:18" ht="15.7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</row>
    <row r="596" spans="1:18" ht="15.7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</row>
    <row r="597" spans="1:18" ht="15.7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</row>
    <row r="598" spans="1:18" ht="15.7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</row>
    <row r="599" spans="1:18" ht="15.7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</row>
    <row r="600" spans="1:18" ht="15.7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</row>
    <row r="601" spans="1:18" ht="15.7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</row>
    <row r="602" spans="1:18" ht="15.7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</row>
    <row r="603" spans="1:18" ht="15.7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</row>
    <row r="604" spans="1:18" ht="15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</row>
    <row r="605" spans="1:18" ht="15.7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</row>
    <row r="606" spans="1:18" ht="15.7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</row>
    <row r="607" spans="1:18" ht="15.7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</row>
    <row r="608" spans="1:18" ht="15.7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</row>
    <row r="609" spans="1:18" ht="15.7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</row>
    <row r="610" spans="1:18" ht="15.7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</row>
    <row r="611" spans="1:18" ht="15.7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</row>
    <row r="612" spans="1:18" ht="15.7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</row>
    <row r="613" spans="1:18" ht="15.7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</row>
    <row r="614" spans="1:18" ht="15.7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</row>
    <row r="615" spans="1:18" ht="15.7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</row>
    <row r="616" spans="1:18" ht="15.7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</row>
    <row r="617" spans="1:18" ht="15.7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</row>
    <row r="618" spans="1:18" ht="15.7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</row>
    <row r="619" spans="1:18" ht="15.7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</row>
    <row r="620" spans="1:18" ht="15.7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</row>
    <row r="621" spans="1:18" ht="15.7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</row>
    <row r="622" spans="1:18" ht="15.7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</row>
    <row r="623" spans="1:18" ht="15.7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</row>
    <row r="624" spans="1:18" ht="15.7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</row>
    <row r="625" spans="1:18" ht="15.7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</row>
    <row r="626" spans="1:18" ht="15.7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</row>
    <row r="627" spans="1:18" ht="15.7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</row>
    <row r="628" spans="1:18" ht="15.7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</row>
    <row r="629" spans="1:18" ht="15.7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</row>
    <row r="630" spans="1:18" ht="15.7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</row>
    <row r="631" spans="1:18" ht="15.7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</row>
    <row r="632" spans="1:18" ht="15.7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</row>
    <row r="633" spans="1:18" ht="15.7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</row>
    <row r="634" spans="1:18" ht="15.7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</row>
    <row r="635" spans="1:18" ht="15.7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</row>
    <row r="636" spans="1:18" ht="15.7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</row>
    <row r="637" spans="1:18" ht="15.7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</row>
    <row r="638" spans="1:18" ht="15.7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</row>
    <row r="639" spans="1:18" ht="15.7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</row>
    <row r="640" spans="1:18" ht="15.7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</row>
    <row r="641" spans="1:18" ht="15.7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</row>
    <row r="642" spans="1:18" ht="15.7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</row>
    <row r="643" spans="1:18" ht="15.7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</row>
    <row r="644" spans="1:18" ht="15.7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</row>
    <row r="645" spans="1:18" ht="15.7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</row>
    <row r="646" spans="1:18" ht="15.7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</row>
    <row r="647" spans="1:18" ht="15.7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</row>
    <row r="648" spans="1:18" ht="15.7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</row>
    <row r="649" spans="1:18" ht="15.7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</row>
    <row r="650" spans="1:18" ht="15.7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</row>
    <row r="651" spans="1:18" ht="15.7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</row>
    <row r="652" spans="1:18" ht="15.7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</row>
    <row r="653" spans="1:18" ht="15.7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</row>
    <row r="654" spans="1:18" ht="15.7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</row>
    <row r="655" spans="1:18" ht="15.7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</row>
    <row r="656" spans="1:18" ht="15.7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</row>
    <row r="657" spans="1:18" ht="15.7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</row>
    <row r="658" spans="1:18" ht="15.7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</row>
    <row r="659" spans="1:18" ht="15.7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</row>
    <row r="660" spans="1:18" ht="15.7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</row>
    <row r="661" spans="1:18" ht="15.7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</row>
    <row r="662" spans="1:18" ht="15.7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</row>
    <row r="663" spans="1:18" ht="15.7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</row>
    <row r="664" spans="1:18" ht="15.7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</row>
    <row r="665" spans="1:18" ht="15.7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</row>
    <row r="666" spans="1:18" ht="15.7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</row>
    <row r="667" spans="1:18" ht="15.7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</row>
    <row r="668" spans="1:18" ht="15.7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</row>
    <row r="669" spans="1:18" ht="15.7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</row>
    <row r="670" spans="1:18" ht="15.7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</row>
    <row r="671" spans="1:18" ht="15.7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</row>
    <row r="672" spans="1:18" ht="15.7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</row>
    <row r="673" spans="1:18" ht="15.7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</row>
    <row r="674" spans="1:18" ht="15.7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</row>
    <row r="675" spans="1:18" ht="15.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</row>
    <row r="676" spans="1:18" ht="15.7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</row>
    <row r="677" spans="1:18" ht="15.7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</row>
    <row r="678" spans="1:18" ht="15.7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</row>
    <row r="679" spans="1:18" ht="15.7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</row>
    <row r="680" spans="1:18" ht="15.7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</row>
    <row r="681" spans="1:18" ht="15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</row>
    <row r="682" spans="1:18" ht="15.7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</row>
    <row r="683" spans="1:18" ht="15.7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</row>
    <row r="684" spans="1:18" ht="15.7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</row>
    <row r="685" spans="1:18" ht="15.7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</row>
    <row r="686" spans="1:18" ht="15.7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</row>
    <row r="687" spans="1:18" ht="15.7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</row>
    <row r="688" spans="1:18" ht="15.7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</row>
    <row r="689" spans="1:18" ht="15.7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</row>
    <row r="690" spans="1:18" ht="15.7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</row>
    <row r="691" spans="1:18" ht="15.7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</row>
    <row r="692" spans="1:18" ht="15.7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</row>
    <row r="693" spans="1:18" ht="15.7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</row>
    <row r="694" spans="1:18" ht="15.7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</row>
    <row r="695" spans="1:18" ht="15.7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</row>
    <row r="696" spans="1:18" ht="15.7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</row>
    <row r="697" spans="1:18" ht="15.7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</row>
    <row r="698" spans="1:18" ht="15.7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</row>
    <row r="699" spans="1:18" ht="15.7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</row>
    <row r="700" spans="1:18" ht="15.7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</row>
    <row r="701" spans="1:18" ht="15.7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</row>
    <row r="702" spans="1:18" ht="15.7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</row>
    <row r="703" spans="1:18" ht="15.7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</row>
    <row r="704" spans="1:18" ht="15.7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</row>
    <row r="705" spans="1:18" ht="15.7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</row>
    <row r="706" spans="1:18" ht="15.7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</row>
    <row r="707" spans="1:18" ht="15.7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</row>
    <row r="708" spans="1:18" ht="15.7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</row>
    <row r="709" spans="1:18" ht="15.7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</row>
    <row r="710" spans="1:18" ht="15.7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</row>
    <row r="711" spans="1:18" ht="15.7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</row>
    <row r="712" spans="1:18" ht="15.7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</row>
    <row r="713" spans="1:18" ht="15.7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</row>
    <row r="714" spans="1:18" ht="15.7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</row>
    <row r="715" spans="1:18" ht="15.7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</row>
    <row r="716" spans="1:18" ht="15.7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</row>
    <row r="717" spans="1:18" ht="15.7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</row>
    <row r="718" spans="1:18" ht="15.7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</row>
    <row r="719" spans="1:18" ht="15.7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</row>
    <row r="720" spans="1:18" ht="15.7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</row>
    <row r="721" spans="1:18" ht="15.7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</row>
    <row r="722" spans="1:18" ht="15.7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</row>
    <row r="723" spans="1:18" ht="15.7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</row>
    <row r="724" spans="1:18" ht="15.7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</row>
    <row r="725" spans="1:18" ht="15.7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</row>
    <row r="726" spans="1:18" ht="15.7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</row>
    <row r="727" spans="1:18" ht="15.7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</row>
    <row r="728" spans="1:18" ht="15.7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</row>
    <row r="729" spans="1:18" ht="15.7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</row>
    <row r="730" spans="1:18" ht="15.7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</row>
    <row r="731" spans="1:18" ht="15.7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</row>
    <row r="732" spans="1:18" ht="15.7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</row>
    <row r="733" spans="1:18" ht="15.7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</row>
    <row r="734" spans="1:18" ht="15.7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</row>
    <row r="735" spans="1:18" ht="15.7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</row>
    <row r="736" spans="1:18" ht="15.7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</row>
    <row r="737" spans="1:18" ht="15.7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</row>
    <row r="738" spans="1:18" ht="15.7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</row>
    <row r="739" spans="1:18" ht="15.7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</row>
    <row r="740" spans="1:18" ht="15.7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</row>
    <row r="741" spans="1:18" ht="15.7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</row>
    <row r="742" spans="1:18" ht="15.7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</row>
    <row r="743" spans="1:18" ht="15.7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</row>
    <row r="744" spans="1:18" ht="15.7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</row>
    <row r="745" spans="1:18" ht="15.7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</row>
    <row r="746" spans="1:18" ht="15.7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</row>
    <row r="747" spans="1:18" ht="15.7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</row>
    <row r="748" spans="1:18" ht="15.7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</row>
    <row r="749" spans="1:18" ht="15.7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</row>
    <row r="750" spans="1:18" ht="15.7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</row>
    <row r="751" spans="1:18" ht="15.7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</row>
    <row r="752" spans="1:18" ht="15.7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</row>
    <row r="753" spans="1:18" ht="15.7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</row>
    <row r="754" spans="1:18" ht="15.7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</row>
    <row r="755" spans="1:18" ht="15.7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</row>
    <row r="756" spans="1:18" ht="15.7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</row>
    <row r="757" spans="1:18" ht="15.7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</row>
    <row r="758" spans="1:18" ht="15.7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</row>
    <row r="759" spans="1:18" ht="15.7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</row>
    <row r="760" spans="1:18" ht="15.7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</row>
    <row r="761" spans="1:18" ht="15.7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</row>
    <row r="762" spans="1:18" ht="15.7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</row>
    <row r="763" spans="1:18" ht="15.7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</row>
    <row r="764" spans="1:18" ht="15.7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</row>
    <row r="765" spans="1:18" ht="15.7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</row>
    <row r="766" spans="1:18" ht="15.7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</row>
    <row r="767" spans="1:18" ht="15.7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</row>
    <row r="768" spans="1:18" ht="15.7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</row>
    <row r="769" spans="1:18" ht="15.7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</row>
    <row r="770" spans="1:18" ht="15.7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</row>
    <row r="771" spans="1:18" ht="15.7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</row>
    <row r="772" spans="1:18" ht="15.7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</row>
    <row r="773" spans="1:18" ht="15.7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</row>
    <row r="774" spans="1:18" ht="15.7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</row>
    <row r="775" spans="1:18" ht="15.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</row>
    <row r="776" spans="1:18" ht="15.7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</row>
    <row r="777" spans="1:18" ht="15.7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</row>
    <row r="778" spans="1:18" ht="15.7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</row>
    <row r="779" spans="1:18" ht="15.7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</row>
    <row r="780" spans="1:18" ht="15.7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</row>
    <row r="781" spans="1:18" ht="15.7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</row>
    <row r="782" spans="1:18" ht="15.7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</row>
    <row r="783" spans="1:18" ht="15.7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</row>
    <row r="784" spans="1:18" ht="15.7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</row>
    <row r="785" spans="1:18" ht="15.7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</row>
    <row r="786" spans="1:18" ht="15.7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</row>
    <row r="787" spans="1:18" ht="15.7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</row>
    <row r="788" spans="1:18" ht="15.7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</row>
    <row r="789" spans="1:18" ht="15.7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</row>
    <row r="790" spans="1:18" ht="15.7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</row>
    <row r="791" spans="1:18" ht="15.7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</row>
    <row r="792" spans="1:18" ht="15.7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</row>
    <row r="793" spans="1:18" ht="15.7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</row>
    <row r="794" spans="1:18" ht="15.7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</row>
    <row r="795" spans="1:18" ht="15.7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</row>
    <row r="796" spans="1:18" ht="15.7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</row>
    <row r="797" spans="1:18" ht="15.7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</row>
    <row r="798" spans="1:18" ht="15.7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</row>
    <row r="799" spans="1:18" ht="15.7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</row>
    <row r="800" spans="1:18" ht="15.7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</row>
    <row r="801" spans="1:18" ht="15.7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</row>
    <row r="802" spans="1:18" ht="15.7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</row>
    <row r="803" spans="1:18" ht="15.7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</row>
    <row r="804" spans="1:18" ht="15.7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</row>
    <row r="805" spans="1:18" ht="15.7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</row>
    <row r="806" spans="1:18" ht="15.7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</row>
    <row r="807" spans="1:18" ht="15.7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</row>
    <row r="808" spans="1:18" ht="15.7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</row>
    <row r="809" spans="1:18" ht="15.7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</row>
    <row r="810" spans="1:18" ht="15.7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</row>
    <row r="811" spans="1:18" ht="15.7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</row>
    <row r="812" spans="1:18" ht="15.7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</row>
    <row r="813" spans="1:18" ht="15.7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</row>
    <row r="814" spans="1:18" ht="15.7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</row>
    <row r="815" spans="1:18" ht="15.7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</row>
    <row r="816" spans="1:18" ht="15.7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</row>
    <row r="817" spans="1:18" ht="15.7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</row>
    <row r="818" spans="1:18" ht="15.7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</row>
    <row r="819" spans="1:18" ht="15.7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</row>
    <row r="820" spans="1:18" ht="15.7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</row>
    <row r="821" spans="1:18" ht="15.7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</row>
    <row r="822" spans="1:18" ht="15.7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</row>
    <row r="823" spans="1:18" ht="15.7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</row>
    <row r="824" spans="1:18" ht="15.7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</row>
    <row r="825" spans="1:18" ht="15.7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</row>
    <row r="826" spans="1:18" ht="15.7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</row>
    <row r="827" spans="1:18" ht="15.7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</row>
    <row r="828" spans="1:18" ht="15.7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</row>
    <row r="829" spans="1:18" ht="15.7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</row>
    <row r="830" spans="1:18" ht="15.7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</row>
    <row r="831" spans="1:18" ht="15.7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</row>
    <row r="832" spans="1:18" ht="15.7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</row>
    <row r="833" spans="1:18" ht="15.7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</row>
    <row r="834" spans="1:18" ht="15.7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</row>
    <row r="835" spans="1:18" ht="15.7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</row>
    <row r="836" spans="1:18" ht="15.7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</row>
    <row r="837" spans="1:18" ht="15.7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</row>
    <row r="838" spans="1:18" ht="15.7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</row>
    <row r="839" spans="1:18" ht="15.7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</row>
    <row r="840" spans="1:18" ht="15.7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</row>
    <row r="841" spans="1:18" ht="15.7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</row>
    <row r="842" spans="1:18" ht="15.7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</row>
    <row r="843" spans="1:18" ht="15.7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</row>
    <row r="844" spans="1:18" ht="15.7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</row>
    <row r="845" spans="1:18" ht="15.7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</row>
    <row r="846" spans="1:18" ht="15.7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</row>
    <row r="847" spans="1:18" ht="15.7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</row>
    <row r="848" spans="1:18" ht="15.7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</row>
    <row r="849" spans="1:18" ht="15.7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</row>
    <row r="850" spans="1:18" ht="15.7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</row>
    <row r="851" spans="1:18" ht="15.7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</row>
    <row r="852" spans="1:18" ht="15.7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</row>
    <row r="853" spans="1:18" ht="15.7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</row>
    <row r="854" spans="1:18" ht="15.7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</row>
    <row r="855" spans="1:18" ht="15.7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</row>
    <row r="856" spans="1:18" ht="15.7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</row>
    <row r="857" spans="1:18" ht="15.7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</row>
    <row r="858" spans="1:18" ht="15.7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</row>
    <row r="859" spans="1:18" ht="15.7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</row>
    <row r="860" spans="1:18" ht="15.7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</row>
    <row r="861" spans="1:18" ht="15.7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</row>
    <row r="862" spans="1:18" ht="15.7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</row>
    <row r="863" spans="1:18" ht="15.7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</row>
    <row r="864" spans="1:18" ht="15.7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</row>
    <row r="865" spans="1:18" ht="15.7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</row>
    <row r="866" spans="1:18" ht="15.7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</row>
    <row r="867" spans="1:18" ht="15.7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</row>
    <row r="868" spans="1:18" ht="15.7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</row>
    <row r="869" spans="1:18" ht="15.7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</row>
    <row r="870" spans="1:18" ht="15.7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</row>
    <row r="871" spans="1:18" ht="15.7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</row>
    <row r="872" spans="1:18" ht="15.7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</row>
    <row r="873" spans="1:18" ht="15.7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</row>
    <row r="874" spans="1:18" ht="15.7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</row>
    <row r="875" spans="1:18" ht="15.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</row>
    <row r="876" spans="1:18" ht="15.7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</row>
    <row r="877" spans="1:18" ht="15.7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</row>
    <row r="878" spans="1:18" ht="15.7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</row>
    <row r="879" spans="1:18" ht="15.7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</row>
    <row r="880" spans="1:18" ht="15.7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</row>
    <row r="881" spans="1:18" ht="15.7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</row>
    <row r="882" spans="1:18" ht="15.7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</row>
    <row r="883" spans="1:18" ht="15.7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</row>
    <row r="884" spans="1:18" ht="15.7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</row>
    <row r="885" spans="1:18" ht="15.7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</row>
    <row r="886" spans="1:18" ht="15.7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</row>
    <row r="887" spans="1:18" ht="15.7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</row>
    <row r="888" spans="1:18" ht="15.7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</row>
    <row r="889" spans="1:18" ht="15.7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</row>
    <row r="890" spans="1:18" ht="15.7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</row>
    <row r="891" spans="1:18" ht="15.7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</row>
    <row r="892" spans="1:18" ht="15.7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</row>
    <row r="893" spans="1:18" ht="15.7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</row>
    <row r="894" spans="1:18" ht="15.7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</row>
    <row r="895" spans="1:18" ht="15.7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</row>
    <row r="896" spans="1:18" ht="15.7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</row>
    <row r="897" spans="1:18" ht="15.7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</row>
    <row r="898" spans="1:18" ht="15.7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</row>
    <row r="899" spans="1:18" ht="15.7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</row>
    <row r="900" spans="1:18" ht="15.7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</row>
    <row r="901" spans="1:18" ht="15.7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</row>
    <row r="902" spans="1:18" ht="15.7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</row>
    <row r="903" spans="1:18" ht="15.7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</row>
    <row r="904" spans="1:18" ht="15.7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</row>
    <row r="905" spans="1:18" ht="15.7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</row>
    <row r="906" spans="1:18" ht="15.7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</row>
    <row r="907" spans="1:18" ht="15.7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</row>
    <row r="908" spans="1:18" ht="15.7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</row>
    <row r="909" spans="1:18" ht="15.7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</row>
    <row r="910" spans="1:18" ht="15.7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</row>
    <row r="911" spans="1:18" ht="15.7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</row>
    <row r="912" spans="1:18" ht="15.7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</row>
    <row r="913" spans="1:18" ht="15.7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</row>
    <row r="914" spans="1:18" ht="15.7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</row>
    <row r="915" spans="1:18" ht="15.7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</row>
    <row r="916" spans="1:18" ht="15.7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</row>
    <row r="917" spans="1:18" ht="15.7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</row>
    <row r="918" spans="1:18" ht="15.7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</row>
    <row r="919" spans="1:18" ht="15.7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</row>
    <row r="920" spans="1:18" ht="15.7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</row>
    <row r="921" spans="1:18" ht="15.7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</row>
    <row r="922" spans="1:18" ht="15.7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</row>
    <row r="923" spans="1:18" ht="15.7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</row>
    <row r="924" spans="1:18" ht="15.7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</row>
    <row r="925" spans="1:18" ht="15.7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</row>
    <row r="926" spans="1:18" ht="15.7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</row>
    <row r="927" spans="1:18" ht="15.7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</row>
    <row r="928" spans="1:18" ht="15.7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</row>
    <row r="929" spans="1:18" ht="15.7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</row>
    <row r="930" spans="1:18" ht="15.7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</row>
    <row r="931" spans="1:18" ht="15.7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</row>
    <row r="932" spans="1:18" ht="15.7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</row>
    <row r="933" spans="1:18" ht="15.7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</row>
    <row r="934" spans="1:18" ht="15.7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</row>
    <row r="935" spans="1:18" ht="15.7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</row>
    <row r="936" spans="1:18" ht="15.7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</row>
    <row r="937" spans="1:18" ht="15.7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</row>
    <row r="938" spans="1:18" ht="15.7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</row>
    <row r="939" spans="1:18" ht="15.7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</row>
    <row r="940" spans="1:18" ht="15.7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</row>
    <row r="941" spans="1:18" ht="15.7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</row>
    <row r="942" spans="1:18" ht="15.7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</row>
    <row r="943" spans="1:18" ht="15.7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</row>
    <row r="944" spans="1:18" ht="15.7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</row>
    <row r="945" spans="1:18" ht="15.7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</row>
    <row r="946" spans="1:18" ht="15.7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</row>
    <row r="947" spans="1:18" ht="15.7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</row>
    <row r="948" spans="1:18" ht="15.7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</row>
    <row r="949" spans="1:18" ht="15.7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</row>
    <row r="950" spans="1:18" ht="15.7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</row>
    <row r="951" spans="1:18" ht="15.7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</row>
    <row r="952" spans="1:18" ht="15.7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</row>
    <row r="953" spans="1:18" ht="15.7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</row>
    <row r="954" spans="1:18" ht="15.7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</row>
    <row r="955" spans="1:18" ht="15.7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</row>
    <row r="956" spans="1:18" ht="15.7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</row>
    <row r="957" spans="1:18" ht="15.7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</row>
    <row r="958" spans="1:18" ht="15.7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</row>
    <row r="959" spans="1:18" ht="15.7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</row>
    <row r="960" spans="1:18" ht="15.7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</row>
    <row r="961" spans="1:18" ht="15.7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</row>
    <row r="962" spans="1:18" ht="15.7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</row>
    <row r="963" spans="1:18" ht="15.7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</row>
    <row r="964" spans="1:18" ht="15.7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</row>
    <row r="965" spans="1:18" ht="15.7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</row>
    <row r="966" spans="1:18" ht="15.7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</row>
    <row r="967" spans="1:18" ht="15.7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</row>
    <row r="968" spans="1:18" ht="15.7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</row>
    <row r="969" spans="1:18" ht="15.7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</row>
    <row r="970" spans="1:18" ht="15.7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</row>
    <row r="971" spans="1:18" ht="15.7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</row>
    <row r="972" spans="1:18" ht="15.7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</row>
    <row r="973" spans="1:18" ht="15.7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</row>
    <row r="974" spans="1:18" ht="15.7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</row>
    <row r="975" spans="1:18" ht="15.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</row>
    <row r="976" spans="1:18" ht="15.7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</row>
    <row r="977" spans="1:18" ht="15.7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</row>
    <row r="978" spans="1:18" ht="15.7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</row>
    <row r="979" spans="1:18" ht="15.7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</row>
    <row r="980" spans="1:18" ht="15.7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</row>
    <row r="981" spans="1:18" ht="15.7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</row>
    <row r="982" spans="1:18" ht="15.7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</row>
    <row r="983" spans="1:18" ht="15.7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</row>
    <row r="984" spans="1:18" ht="15.7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</row>
    <row r="985" spans="1:18" ht="15.7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</row>
  </sheetData>
  <sheetProtection/>
  <mergeCells count="7">
    <mergeCell ref="A8:A9"/>
    <mergeCell ref="B8:B9"/>
    <mergeCell ref="C8:D8"/>
    <mergeCell ref="E8:F8"/>
    <mergeCell ref="C2:F2"/>
    <mergeCell ref="A4:F4"/>
    <mergeCell ref="A5:F5"/>
  </mergeCells>
  <printOptions/>
  <pageMargins left="0.7" right="0.7" top="0.5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Quang Lương Xuân</dc:creator>
  <cp:keywords/>
  <dc:description/>
  <cp:lastModifiedBy>nguyenvonhathang</cp:lastModifiedBy>
  <cp:lastPrinted>2019-12-31T08:09:20Z</cp:lastPrinted>
  <dcterms:created xsi:type="dcterms:W3CDTF">2018-08-22T07:49:45Z</dcterms:created>
  <dcterms:modified xsi:type="dcterms:W3CDTF">2020-01-06T02:42:25Z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wic_System_Copyrig">
    <vt:lpwstr/>
  </property>
</Properties>
</file>