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PHONG TIN HOC\CONG KHAI - DANG TAI WEBSITE SO TAI CHINH\TH 2018\3T\"/>
    </mc:Choice>
  </mc:AlternateContent>
  <bookViews>
    <workbookView xWindow="0" yWindow="0" windowWidth="24000" windowHeight="9735"/>
  </bookViews>
  <sheets>
    <sheet name="Bao ca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 r="C11" i="1" s="1"/>
  <c r="C10" i="1" s="1"/>
  <c r="H12" i="1"/>
  <c r="F12" i="1" s="1"/>
  <c r="E13" i="1"/>
  <c r="F13" i="1"/>
  <c r="E14" i="1"/>
  <c r="F14" i="1"/>
  <c r="E15" i="1"/>
  <c r="F15" i="1"/>
  <c r="E16" i="1"/>
  <c r="F16" i="1"/>
  <c r="E17" i="1"/>
  <c r="F17" i="1"/>
  <c r="E18" i="1"/>
  <c r="F18" i="1"/>
  <c r="C19" i="1"/>
  <c r="D19" i="1"/>
  <c r="D11" i="1" s="1"/>
  <c r="H19" i="1"/>
  <c r="H11" i="1" s="1"/>
  <c r="H10" i="1" s="1"/>
  <c r="E20" i="1"/>
  <c r="F20" i="1"/>
  <c r="E21" i="1"/>
  <c r="F21" i="1"/>
  <c r="E22" i="1"/>
  <c r="F22" i="1"/>
  <c r="E23" i="1"/>
  <c r="F23" i="1"/>
  <c r="F25" i="1"/>
  <c r="E26" i="1"/>
  <c r="E27" i="1"/>
  <c r="F27" i="1"/>
  <c r="D28" i="1"/>
  <c r="E28" i="1"/>
  <c r="F28" i="1"/>
  <c r="D29" i="1"/>
  <c r="E29" i="1" s="1"/>
  <c r="C31" i="1"/>
  <c r="D31" i="1"/>
  <c r="C39" i="1"/>
  <c r="H39" i="1"/>
  <c r="D40" i="1"/>
  <c r="D41" i="1" s="1"/>
  <c r="E40" i="1"/>
  <c r="F40" i="1"/>
  <c r="D10" i="1" l="1"/>
  <c r="E10" i="1" s="1"/>
  <c r="E11" i="1"/>
  <c r="E41" i="1"/>
  <c r="F41" i="1"/>
  <c r="F19" i="1"/>
  <c r="D39" i="1"/>
  <c r="F29" i="1"/>
  <c r="E19" i="1"/>
  <c r="E12" i="1"/>
  <c r="E39" i="1" l="1"/>
  <c r="F39" i="1"/>
</calcChain>
</file>

<file path=xl/sharedStrings.xml><?xml version="1.0" encoding="utf-8"?>
<sst xmlns="http://schemas.openxmlformats.org/spreadsheetml/2006/main" count="54" uniqueCount="52">
  <si>
    <t>Các khoản thu NSĐP được hưởng 100%</t>
  </si>
  <si>
    <t>Từ các khoản thu phân chia</t>
  </si>
  <si>
    <t>THU NSĐP ĐƯỢC HƯỞNG THEO PHÂN CẤP</t>
  </si>
  <si>
    <t>B</t>
  </si>
  <si>
    <t>Thu viện trợ</t>
  </si>
  <si>
    <t>IV</t>
  </si>
  <si>
    <t>Thu khác</t>
  </si>
  <si>
    <t>Thuế bảo vệ môi trường thu từ hàng hoá nhập khẩu</t>
  </si>
  <si>
    <t>Thuế tiêu thụ đặc biệt thu từ hàng hoá nhập khẩu</t>
  </si>
  <si>
    <t>Thuế nhập khẩu</t>
  </si>
  <si>
    <t>Thuế xuất khẩu</t>
  </si>
  <si>
    <t>Thuế giá trị gia tăng thu từ hàng hoá nhập khẩu</t>
  </si>
  <si>
    <t>Thu cân đối từ hoạt động xuất nhập khẩu</t>
  </si>
  <si>
    <t>III</t>
  </si>
  <si>
    <t>Thu từ dầu thô</t>
  </si>
  <si>
    <t>II</t>
  </si>
  <si>
    <t>Thu khác ngân sách</t>
  </si>
  <si>
    <t>Thu tại xã (bao gồm thu từ quỹ công ích và thu hoa lợi công sản khác)</t>
  </si>
  <si>
    <t>Thu từ hoạt động xổ số kiến thiết</t>
  </si>
  <si>
    <t>Thu hồi vốn, thu cổ tức, lợi nhuận được chia của Nhà nước và lợi nhuận sau thuế còn lại sau khi trích lập các quỹ của doanh nghiệp nhà nước</t>
  </si>
  <si>
    <t>Thu tiền cấp quyền khai thác khoáng sản</t>
  </si>
  <si>
    <t xml:space="preserve"> - Thu tiền cho thuê và tiền bán nhà ở thuộc SHNN</t>
  </si>
  <si>
    <t xml:space="preserve"> - Thu tiền sử dụng đất</t>
  </si>
  <si>
    <t xml:space="preserve"> - Thu tiền cho thuê mặt đất, mặt nước</t>
  </si>
  <si>
    <t xml:space="preserve"> - Thuế sử dụng đất phi nông nghiệp</t>
  </si>
  <si>
    <t xml:space="preserve"> - Thuế sử dụng đất nông nghiệp</t>
  </si>
  <si>
    <t>Các khoản thu về nhà, đất</t>
  </si>
  <si>
    <t>Thu phí, lệ phí</t>
  </si>
  <si>
    <t>Lệ phí trước bạ</t>
  </si>
  <si>
    <t>Thuế bảo vệ môi trường</t>
  </si>
  <si>
    <t>Thuế thu nhập cá nhân</t>
  </si>
  <si>
    <t>Thu từ khu vực kinh tế ngoài quốc doanh</t>
  </si>
  <si>
    <t>Thu từ khu vực doanh nghiệp có vốn đầu tư nước ngoài</t>
  </si>
  <si>
    <t>Thu từ khu vực doanh nghiệp nhà nước</t>
  </si>
  <si>
    <t>Thu nội địa</t>
  </si>
  <si>
    <t>I</t>
  </si>
  <si>
    <t>TỔNG THU CÂN ĐỐI NSNN TRÊN ĐỊA BÀN</t>
  </si>
  <si>
    <t>A</t>
  </si>
  <si>
    <t>3=2/1</t>
  </si>
  <si>
    <t xml:space="preserve">CÙNG KỲ </t>
  </si>
  <si>
    <t>DỰ TOÁN</t>
  </si>
  <si>
    <t>SO SÁNH ƯỚC THỰC HIỆN VỚI (%)</t>
  </si>
  <si>
    <t>THỰC HIỆN 03 THÁNG NĂM 2018</t>
  </si>
  <si>
    <t>DỰ TOÁN NĂM 2018</t>
  </si>
  <si>
    <t>NỘI DUNG</t>
  </si>
  <si>
    <t>STT</t>
  </si>
  <si>
    <t>Đơn vị: Tỷ đồng.</t>
  </si>
  <si>
    <t>THỰC HIỆN THU NGÂN SÁCH NHÀ NƯỚC 03 THÁNG ĐẦU NĂM 2018</t>
  </si>
  <si>
    <t xml:space="preserve">    TỈNH BẾN TRE</t>
  </si>
  <si>
    <t>UỶ BAN NHÂN DÂN</t>
  </si>
  <si>
    <t>(Ban hành kèm theo Báo cáo số 114/BC-UBND ngày 17 tháng 4 năm 2018 của Uỷ ban nhân dân tỉnh)</t>
  </si>
  <si>
    <t>Biểu số 60/CK-NSNN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</si>
</sst>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 _₫_-;\-* #,##0\ _₫_-;_-* &quot;-&quot;??\ _₫_-;_-@_-"/>
    <numFmt numFmtId="166" formatCode="_-* #,##0.000\ _₫_-;\-* #,##0.000\ _₫_-;_-* &quot;-&quot;??\ _₫_-;_-@_-"/>
    <numFmt numFmtId="167" formatCode="_-* #,##0.000\ _₫_-;\-* #,##0.000\ _₫_-;_-* &quot;-&quot;???\ _₫_-;_-@_-"/>
  </numFmts>
  <fonts count="8" x14ac:knownFonts="1">
    <font>
      <sz val="11"/>
      <color theme="1"/>
      <name val="Calibri"/>
      <family val="2"/>
      <charset val="163"/>
      <scheme val="minor"/>
    </font>
    <font>
      <sz val="11"/>
      <color theme="1"/>
      <name val="Calibri"/>
      <family val="2"/>
      <charset val="163"/>
      <scheme val="minor"/>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b/>
      <sz val="10.5"/>
      <color theme="1"/>
      <name val="Times New Roman"/>
      <family val="1"/>
    </font>
    <font>
      <b/>
      <i/>
      <sz val="12"/>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xf numFmtId="165" fontId="2" fillId="0" borderId="0" xfId="1" applyNumberFormat="1" applyFont="1"/>
    <xf numFmtId="164" fontId="2" fillId="0" borderId="1" xfId="0" applyNumberFormat="1" applyFont="1" applyBorder="1" applyAlignment="1">
      <alignment vertical="center"/>
    </xf>
    <xf numFmtId="166" fontId="2" fillId="0" borderId="1" xfId="1"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2" xfId="0" applyNumberFormat="1" applyFont="1" applyBorder="1" applyAlignment="1">
      <alignment vertical="center"/>
    </xf>
    <xf numFmtId="166" fontId="2" fillId="0" borderId="2" xfId="1"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165" fontId="2" fillId="0" borderId="0" xfId="0" applyNumberFormat="1" applyFont="1"/>
    <xf numFmtId="0" fontId="3" fillId="0" borderId="0" xfId="0" applyFont="1"/>
    <xf numFmtId="164" fontId="3" fillId="0" borderId="2" xfId="0" applyNumberFormat="1" applyFont="1" applyBorder="1" applyAlignment="1">
      <alignment vertical="center"/>
    </xf>
    <xf numFmtId="166" fontId="3" fillId="0" borderId="2" xfId="1" applyNumberFormat="1"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center" vertical="center"/>
    </xf>
    <xf numFmtId="164" fontId="3" fillId="0" borderId="3" xfId="1" applyNumberFormat="1" applyFont="1" applyBorder="1" applyAlignment="1">
      <alignment horizontal="right" vertical="center"/>
    </xf>
    <xf numFmtId="166" fontId="3" fillId="0" borderId="3" xfId="1" applyNumberFormat="1" applyFont="1" applyBorder="1" applyAlignment="1">
      <alignment horizontal="righ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164" fontId="2" fillId="0" borderId="2" xfId="1" applyNumberFormat="1" applyFont="1" applyBorder="1" applyAlignment="1">
      <alignment horizontal="right" vertical="center"/>
    </xf>
    <xf numFmtId="166" fontId="2" fillId="0" borderId="2" xfId="1" applyNumberFormat="1" applyFont="1" applyBorder="1" applyAlignment="1">
      <alignment horizontal="right" vertical="center"/>
    </xf>
    <xf numFmtId="0" fontId="2" fillId="0" borderId="2" xfId="0" applyFont="1" applyBorder="1" applyAlignment="1">
      <alignment vertical="center" wrapText="1"/>
    </xf>
    <xf numFmtId="164" fontId="3" fillId="0" borderId="2" xfId="1" applyNumberFormat="1" applyFont="1" applyBorder="1" applyAlignment="1">
      <alignment horizontal="right" vertical="center"/>
    </xf>
    <xf numFmtId="166" fontId="3" fillId="0" borderId="2" xfId="1" applyNumberFormat="1" applyFont="1" applyBorder="1" applyAlignment="1">
      <alignment horizontal="right" vertical="center"/>
    </xf>
    <xf numFmtId="0" fontId="3" fillId="0" borderId="2" xfId="0" applyFont="1" applyBorder="1" applyAlignment="1">
      <alignment vertical="center" wrapText="1"/>
    </xf>
    <xf numFmtId="167" fontId="2" fillId="0" borderId="0" xfId="0" applyNumberFormat="1" applyFont="1"/>
    <xf numFmtId="167" fontId="5" fillId="0" borderId="0" xfId="0" applyNumberFormat="1" applyFont="1"/>
    <xf numFmtId="164" fontId="5" fillId="0" borderId="2" xfId="1" applyNumberFormat="1" applyFont="1" applyBorder="1" applyAlignment="1">
      <alignment horizontal="right" vertical="center"/>
    </xf>
    <xf numFmtId="166" fontId="5" fillId="0" borderId="2" xfId="1" applyNumberFormat="1" applyFont="1" applyBorder="1" applyAlignment="1">
      <alignment horizontal="right"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166" fontId="3" fillId="0" borderId="4" xfId="1" applyNumberFormat="1" applyFont="1" applyBorder="1" applyAlignment="1">
      <alignment horizontal="right" vertical="center"/>
    </xf>
    <xf numFmtId="164" fontId="3" fillId="0" borderId="4" xfId="1" applyNumberFormat="1" applyFont="1" applyBorder="1" applyAlignment="1">
      <alignment horizontal="right" vertical="center"/>
    </xf>
    <xf numFmtId="0" fontId="4" fillId="0" borderId="4" xfId="0" applyFont="1" applyBorder="1" applyAlignment="1">
      <alignment horizontal="left" vertical="center" wrapText="1"/>
    </xf>
    <xf numFmtId="0" fontId="3"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xf numFmtId="0" fontId="6" fillId="0" borderId="5" xfId="0" applyFont="1" applyBorder="1" applyAlignment="1">
      <alignment horizontal="center" vertical="center" wrapText="1"/>
    </xf>
    <xf numFmtId="0" fontId="5" fillId="0" borderId="0" xfId="0" applyFont="1" applyAlignment="1">
      <alignment horizontal="right"/>
    </xf>
    <xf numFmtId="0" fontId="7" fillId="0" borderId="0" xfId="0" applyFont="1" applyAlignment="1">
      <alignment horizontal="right"/>
    </xf>
    <xf numFmtId="0" fontId="3" fillId="0" borderId="0" xfId="0" applyFont="1" applyAlignment="1">
      <alignment horizontal="center"/>
    </xf>
    <xf numFmtId="0" fontId="6" fillId="0" borderId="5" xfId="0" applyFont="1" applyBorder="1" applyAlignment="1">
      <alignment horizontal="center" vertical="center" wrapText="1"/>
    </xf>
    <xf numFmtId="0" fontId="5"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xdr:colOff>
      <xdr:row>2</xdr:row>
      <xdr:rowOff>38100</xdr:rowOff>
    </xdr:from>
    <xdr:to>
      <xdr:col>1</xdr:col>
      <xdr:colOff>419100</xdr:colOff>
      <xdr:row>2</xdr:row>
      <xdr:rowOff>39688</xdr:rowOff>
    </xdr:to>
    <xdr:cxnSp macro="">
      <xdr:nvCxnSpPr>
        <xdr:cNvPr id="2" name="Straight Connector 1"/>
        <xdr:cNvCxnSpPr/>
      </xdr:nvCxnSpPr>
      <xdr:spPr>
        <a:xfrm>
          <a:off x="781050" y="419100"/>
          <a:ext cx="2476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1"/>
  <sheetViews>
    <sheetView tabSelected="1" workbookViewId="0">
      <selection activeCell="F1" sqref="F1"/>
    </sheetView>
  </sheetViews>
  <sheetFormatPr defaultRowHeight="15.75" x14ac:dyDescent="0.25"/>
  <cols>
    <col min="1" max="1" width="5.5703125" style="1" customWidth="1"/>
    <col min="2" max="2" width="46.28515625" style="1" customWidth="1"/>
    <col min="3" max="3" width="13.5703125" style="1" customWidth="1"/>
    <col min="4" max="4" width="14.140625" style="1" customWidth="1"/>
    <col min="5" max="6" width="10.5703125" style="1" customWidth="1"/>
    <col min="7" max="7" width="9.140625" style="1"/>
    <col min="8" max="8" width="20.7109375" style="1" hidden="1" customWidth="1"/>
    <col min="9" max="9" width="9.140625" style="1" customWidth="1"/>
    <col min="10" max="10" width="11.85546875" style="1" customWidth="1"/>
    <col min="11" max="13" width="9.140625" style="1" customWidth="1"/>
    <col min="14" max="14" width="11.85546875" style="1" customWidth="1"/>
    <col min="15" max="16" width="9.140625" style="1"/>
    <col min="17" max="17" width="14.85546875" style="1" customWidth="1"/>
    <col min="18" max="16384" width="9.140625" style="1"/>
  </cols>
  <sheetData>
    <row r="1" spans="1:14" x14ac:dyDescent="0.25">
      <c r="A1" s="12" t="s">
        <v>49</v>
      </c>
      <c r="F1" s="42" t="s">
        <v>51</v>
      </c>
    </row>
    <row r="2" spans="1:14" x14ac:dyDescent="0.25">
      <c r="A2" s="12" t="s">
        <v>48</v>
      </c>
    </row>
    <row r="3" spans="1:14" x14ac:dyDescent="0.25">
      <c r="A3" s="12"/>
    </row>
    <row r="4" spans="1:14" x14ac:dyDescent="0.25">
      <c r="A4" s="43" t="s">
        <v>47</v>
      </c>
      <c r="B4" s="43"/>
      <c r="C4" s="43"/>
      <c r="D4" s="43"/>
      <c r="E4" s="43"/>
      <c r="F4" s="43"/>
    </row>
    <row r="5" spans="1:14" x14ac:dyDescent="0.25">
      <c r="A5" s="45" t="s">
        <v>50</v>
      </c>
      <c r="B5" s="45"/>
      <c r="C5" s="45"/>
      <c r="D5" s="45"/>
      <c r="E5" s="45"/>
      <c r="F5" s="45"/>
    </row>
    <row r="6" spans="1:14" ht="24" customHeight="1" x14ac:dyDescent="0.25">
      <c r="F6" s="41" t="s">
        <v>46</v>
      </c>
    </row>
    <row r="7" spans="1:14" s="39" customFormat="1" ht="36.75" customHeight="1" x14ac:dyDescent="0.2">
      <c r="A7" s="44" t="s">
        <v>45</v>
      </c>
      <c r="B7" s="44" t="s">
        <v>44</v>
      </c>
      <c r="C7" s="44" t="s">
        <v>43</v>
      </c>
      <c r="D7" s="44" t="s">
        <v>42</v>
      </c>
      <c r="E7" s="44" t="s">
        <v>41</v>
      </c>
      <c r="F7" s="44"/>
    </row>
    <row r="8" spans="1:14" s="39" customFormat="1" ht="19.5" customHeight="1" x14ac:dyDescent="0.2">
      <c r="A8" s="44"/>
      <c r="B8" s="44"/>
      <c r="C8" s="44"/>
      <c r="D8" s="44"/>
      <c r="E8" s="40" t="s">
        <v>40</v>
      </c>
      <c r="F8" s="40" t="s">
        <v>39</v>
      </c>
    </row>
    <row r="9" spans="1:14" s="37" customFormat="1" x14ac:dyDescent="0.25">
      <c r="A9" s="38" t="s">
        <v>37</v>
      </c>
      <c r="B9" s="38" t="s">
        <v>3</v>
      </c>
      <c r="C9" s="38">
        <v>1</v>
      </c>
      <c r="D9" s="38">
        <v>2</v>
      </c>
      <c r="E9" s="38" t="s">
        <v>38</v>
      </c>
      <c r="F9" s="38">
        <v>4</v>
      </c>
    </row>
    <row r="10" spans="1:14" ht="28.5" x14ac:dyDescent="0.25">
      <c r="A10" s="36" t="s">
        <v>37</v>
      </c>
      <c r="B10" s="35" t="s">
        <v>36</v>
      </c>
      <c r="C10" s="33">
        <f>C11+C30+C31+C38</f>
        <v>3700</v>
      </c>
      <c r="D10" s="33">
        <f>D11+D30+D31+D38</f>
        <v>1071.1599469999999</v>
      </c>
      <c r="E10" s="34">
        <f t="shared" ref="E10:E23" si="0">D10/C10*100</f>
        <v>28.950268837837832</v>
      </c>
      <c r="F10" s="34">
        <v>116.51900000000001</v>
      </c>
      <c r="H10" s="33">
        <f>H11+H30+H31+H38</f>
        <v>922.81200000000001</v>
      </c>
      <c r="N10" s="27"/>
    </row>
    <row r="11" spans="1:14" x14ac:dyDescent="0.25">
      <c r="A11" s="16" t="s">
        <v>35</v>
      </c>
      <c r="B11" s="26" t="s">
        <v>34</v>
      </c>
      <c r="C11" s="25">
        <f>SUM(C12:C19)+SUM(C25:C29)</f>
        <v>3700</v>
      </c>
      <c r="D11" s="25">
        <f>SUM(D12:D19)+SUM(D25:D29)</f>
        <v>1070.636947</v>
      </c>
      <c r="E11" s="24">
        <f t="shared" si="0"/>
        <v>28.936133702702705</v>
      </c>
      <c r="F11" s="24">
        <v>115.17</v>
      </c>
      <c r="H11" s="25">
        <f>SUM(H12:H19)+SUM(H25:H29)</f>
        <v>922.81200000000001</v>
      </c>
    </row>
    <row r="12" spans="1:14" x14ac:dyDescent="0.25">
      <c r="A12" s="10">
        <v>1</v>
      </c>
      <c r="B12" s="23" t="s">
        <v>33</v>
      </c>
      <c r="C12" s="22">
        <f>205+120.23</f>
        <v>325.23</v>
      </c>
      <c r="D12" s="22">
        <v>63.598999999999997</v>
      </c>
      <c r="E12" s="21">
        <f t="shared" si="0"/>
        <v>19.555084094333239</v>
      </c>
      <c r="F12" s="21">
        <f t="shared" ref="F12:F23" si="1">D12/H12*100</f>
        <v>116.26023691137762</v>
      </c>
      <c r="H12" s="27">
        <f>33.26+21.444</f>
        <v>54.703999999999994</v>
      </c>
      <c r="J12" s="27"/>
    </row>
    <row r="13" spans="1:14" ht="31.5" x14ac:dyDescent="0.25">
      <c r="A13" s="10">
        <v>2</v>
      </c>
      <c r="B13" s="23" t="s">
        <v>32</v>
      </c>
      <c r="C13" s="22">
        <v>117.83</v>
      </c>
      <c r="D13" s="22">
        <v>21.099</v>
      </c>
      <c r="E13" s="21">
        <f t="shared" si="0"/>
        <v>17.906305694644828</v>
      </c>
      <c r="F13" s="21">
        <f t="shared" si="1"/>
        <v>78.315578486321968</v>
      </c>
      <c r="H13" s="27">
        <v>26.940999999999999</v>
      </c>
    </row>
    <row r="14" spans="1:14" x14ac:dyDescent="0.25">
      <c r="A14" s="10">
        <v>3</v>
      </c>
      <c r="B14" s="23" t="s">
        <v>31</v>
      </c>
      <c r="C14" s="22">
        <v>751.1</v>
      </c>
      <c r="D14" s="22">
        <v>154.26900000000001</v>
      </c>
      <c r="E14" s="21">
        <f t="shared" si="0"/>
        <v>20.539076021834642</v>
      </c>
      <c r="F14" s="21">
        <f t="shared" si="1"/>
        <v>107.48655277166188</v>
      </c>
      <c r="H14" s="27">
        <v>143.524</v>
      </c>
    </row>
    <row r="15" spans="1:14" x14ac:dyDescent="0.25">
      <c r="A15" s="10">
        <v>4</v>
      </c>
      <c r="B15" s="23" t="s">
        <v>30</v>
      </c>
      <c r="C15" s="22">
        <v>369.9</v>
      </c>
      <c r="D15" s="22">
        <v>85.894000000000005</v>
      </c>
      <c r="E15" s="21">
        <f t="shared" si="0"/>
        <v>23.220870505542042</v>
      </c>
      <c r="F15" s="21">
        <f t="shared" si="1"/>
        <v>104.6977084349098</v>
      </c>
      <c r="H15" s="27">
        <v>82.04</v>
      </c>
    </row>
    <row r="16" spans="1:14" x14ac:dyDescent="0.25">
      <c r="A16" s="10">
        <v>5</v>
      </c>
      <c r="B16" s="23" t="s">
        <v>29</v>
      </c>
      <c r="C16" s="22">
        <v>265</v>
      </c>
      <c r="D16" s="22">
        <v>52.008000000000003</v>
      </c>
      <c r="E16" s="21">
        <f t="shared" si="0"/>
        <v>19.625660377358493</v>
      </c>
      <c r="F16" s="21">
        <f t="shared" si="1"/>
        <v>112.50324478670936</v>
      </c>
      <c r="H16" s="27">
        <v>46.228000000000002</v>
      </c>
    </row>
    <row r="17" spans="1:10" x14ac:dyDescent="0.25">
      <c r="A17" s="10">
        <v>6</v>
      </c>
      <c r="B17" s="23" t="s">
        <v>28</v>
      </c>
      <c r="C17" s="22">
        <v>166.2</v>
      </c>
      <c r="D17" s="22">
        <v>40.741</v>
      </c>
      <c r="E17" s="21">
        <f t="shared" si="0"/>
        <v>24.513237063778583</v>
      </c>
      <c r="F17" s="21">
        <f t="shared" si="1"/>
        <v>114.71813932533648</v>
      </c>
      <c r="H17" s="27">
        <v>35.514000000000003</v>
      </c>
    </row>
    <row r="18" spans="1:10" ht="18.75" customHeight="1" x14ac:dyDescent="0.25">
      <c r="A18" s="10">
        <v>7</v>
      </c>
      <c r="B18" s="23" t="s">
        <v>27</v>
      </c>
      <c r="C18" s="22">
        <v>88.5</v>
      </c>
      <c r="D18" s="22">
        <v>25.54</v>
      </c>
      <c r="E18" s="21">
        <f t="shared" si="0"/>
        <v>28.858757062146889</v>
      </c>
      <c r="F18" s="21">
        <f t="shared" si="1"/>
        <v>91.784661827068206</v>
      </c>
      <c r="H18" s="27">
        <v>27.826000000000001</v>
      </c>
      <c r="J18" s="27"/>
    </row>
    <row r="19" spans="1:10" x14ac:dyDescent="0.25">
      <c r="A19" s="10">
        <v>8</v>
      </c>
      <c r="B19" s="23" t="s">
        <v>26</v>
      </c>
      <c r="C19" s="22">
        <f>SUM(C20:C24)</f>
        <v>223.32999999999998</v>
      </c>
      <c r="D19" s="22">
        <f>SUM(D20:D24)</f>
        <v>40.197946999999999</v>
      </c>
      <c r="E19" s="21">
        <f t="shared" si="0"/>
        <v>17.999349393274528</v>
      </c>
      <c r="F19" s="21">
        <f t="shared" si="1"/>
        <v>59.42486066967254</v>
      </c>
      <c r="H19" s="22">
        <f>SUM(H20:H24)</f>
        <v>67.64500000000001</v>
      </c>
    </row>
    <row r="20" spans="1:10" x14ac:dyDescent="0.25">
      <c r="A20" s="32"/>
      <c r="B20" s="31" t="s">
        <v>25</v>
      </c>
      <c r="C20" s="30">
        <v>1</v>
      </c>
      <c r="D20" s="30">
        <v>0.20263100000000001</v>
      </c>
      <c r="E20" s="29">
        <f t="shared" si="0"/>
        <v>20.263100000000001</v>
      </c>
      <c r="F20" s="29">
        <f t="shared" si="1"/>
        <v>135.99395973154361</v>
      </c>
      <c r="H20" s="28">
        <v>0.14899999999999999</v>
      </c>
      <c r="J20" s="27"/>
    </row>
    <row r="21" spans="1:10" x14ac:dyDescent="0.25">
      <c r="A21" s="32"/>
      <c r="B21" s="31" t="s">
        <v>24</v>
      </c>
      <c r="C21" s="30">
        <v>7.33</v>
      </c>
      <c r="D21" s="30">
        <v>0.33580599999999999</v>
      </c>
      <c r="E21" s="29">
        <f t="shared" si="0"/>
        <v>4.5812551159618007</v>
      </c>
      <c r="F21" s="29">
        <f t="shared" si="1"/>
        <v>282.18991596638654</v>
      </c>
      <c r="H21" s="28">
        <v>0.11899999999999999</v>
      </c>
    </row>
    <row r="22" spans="1:10" x14ac:dyDescent="0.25">
      <c r="A22" s="32"/>
      <c r="B22" s="31" t="s">
        <v>23</v>
      </c>
      <c r="C22" s="30">
        <v>105</v>
      </c>
      <c r="D22" s="30">
        <v>19.155778000000002</v>
      </c>
      <c r="E22" s="29">
        <f t="shared" si="0"/>
        <v>18.243598095238099</v>
      </c>
      <c r="F22" s="29">
        <f t="shared" si="1"/>
        <v>92.971160939623388</v>
      </c>
      <c r="H22" s="28">
        <v>20.603999999999999</v>
      </c>
    </row>
    <row r="23" spans="1:10" x14ac:dyDescent="0.25">
      <c r="A23" s="32"/>
      <c r="B23" s="31" t="s">
        <v>22</v>
      </c>
      <c r="C23" s="30">
        <v>110</v>
      </c>
      <c r="D23" s="30">
        <v>20.171856999999999</v>
      </c>
      <c r="E23" s="29">
        <f t="shared" si="0"/>
        <v>18.338051818181818</v>
      </c>
      <c r="F23" s="29">
        <f t="shared" si="1"/>
        <v>43.127139589079164</v>
      </c>
      <c r="H23" s="28">
        <v>46.773000000000003</v>
      </c>
    </row>
    <row r="24" spans="1:10" ht="31.5" x14ac:dyDescent="0.25">
      <c r="A24" s="32"/>
      <c r="B24" s="31" t="s">
        <v>21</v>
      </c>
      <c r="C24" s="30">
        <v>0</v>
      </c>
      <c r="D24" s="30">
        <v>0.33187499999999998</v>
      </c>
      <c r="E24" s="29"/>
      <c r="F24" s="29"/>
      <c r="H24" s="28">
        <v>0</v>
      </c>
    </row>
    <row r="25" spans="1:10" x14ac:dyDescent="0.25">
      <c r="A25" s="10">
        <v>9</v>
      </c>
      <c r="B25" s="23" t="s">
        <v>20</v>
      </c>
      <c r="C25" s="22">
        <v>0</v>
      </c>
      <c r="D25" s="22">
        <v>7.0000000000000007E-2</v>
      </c>
      <c r="E25" s="21"/>
      <c r="F25" s="21">
        <f>D25/H25*100</f>
        <v>7.1210579857578855</v>
      </c>
      <c r="H25" s="27">
        <v>0.98299999999999998</v>
      </c>
    </row>
    <row r="26" spans="1:10" ht="56.25" customHeight="1" x14ac:dyDescent="0.25">
      <c r="A26" s="10">
        <v>10</v>
      </c>
      <c r="B26" s="23" t="s">
        <v>19</v>
      </c>
      <c r="C26" s="22">
        <v>10.5</v>
      </c>
      <c r="D26" s="22">
        <v>0</v>
      </c>
      <c r="E26" s="21">
        <f>D26/C26*100</f>
        <v>0</v>
      </c>
      <c r="F26" s="21"/>
      <c r="H26" s="27">
        <v>0</v>
      </c>
    </row>
    <row r="27" spans="1:10" x14ac:dyDescent="0.25">
      <c r="A27" s="10">
        <v>11</v>
      </c>
      <c r="B27" s="23" t="s">
        <v>18</v>
      </c>
      <c r="C27" s="22">
        <v>1200</v>
      </c>
      <c r="D27" s="22">
        <v>545.20100000000002</v>
      </c>
      <c r="E27" s="21">
        <f>D27/C27*100</f>
        <v>45.433416666666673</v>
      </c>
      <c r="F27" s="21">
        <f>D27/H27*100</f>
        <v>136.99722337391481</v>
      </c>
      <c r="H27" s="27">
        <v>397.96499999999997</v>
      </c>
    </row>
    <row r="28" spans="1:10" ht="31.5" x14ac:dyDescent="0.25">
      <c r="A28" s="10">
        <v>12</v>
      </c>
      <c r="B28" s="23" t="s">
        <v>17</v>
      </c>
      <c r="C28" s="22">
        <v>28.61</v>
      </c>
      <c r="D28" s="22">
        <f>1.056+6.436</f>
        <v>7.492</v>
      </c>
      <c r="E28" s="21">
        <f>D28/C28*100</f>
        <v>26.186648025166026</v>
      </c>
      <c r="F28" s="21">
        <f>D28/H28*100</f>
        <v>112.96743063932449</v>
      </c>
      <c r="H28" s="27">
        <v>6.6319999999999997</v>
      </c>
    </row>
    <row r="29" spans="1:10" x14ac:dyDescent="0.25">
      <c r="A29" s="10">
        <v>13</v>
      </c>
      <c r="B29" s="23" t="s">
        <v>16</v>
      </c>
      <c r="C29" s="22">
        <v>153.80000000000001</v>
      </c>
      <c r="D29" s="22">
        <f>40.962-6.436</f>
        <v>34.526000000000003</v>
      </c>
      <c r="E29" s="21">
        <f>D29/C29*100</f>
        <v>22.448634590377115</v>
      </c>
      <c r="F29" s="21">
        <f>D29/H29*100</f>
        <v>105.2301127704968</v>
      </c>
      <c r="H29" s="27">
        <v>32.81</v>
      </c>
    </row>
    <row r="30" spans="1:10" x14ac:dyDescent="0.25">
      <c r="A30" s="16" t="s">
        <v>15</v>
      </c>
      <c r="B30" s="26" t="s">
        <v>14</v>
      </c>
      <c r="C30" s="25">
        <v>0</v>
      </c>
      <c r="D30" s="25">
        <v>0</v>
      </c>
      <c r="E30" s="24"/>
      <c r="F30" s="24"/>
    </row>
    <row r="31" spans="1:10" x14ac:dyDescent="0.25">
      <c r="A31" s="16" t="s">
        <v>13</v>
      </c>
      <c r="B31" s="26" t="s">
        <v>12</v>
      </c>
      <c r="C31" s="25">
        <f>SUM(C32:C37)</f>
        <v>0</v>
      </c>
      <c r="D31" s="25">
        <f>SUM(D32:D37)</f>
        <v>0</v>
      </c>
      <c r="E31" s="24"/>
      <c r="F31" s="24"/>
    </row>
    <row r="32" spans="1:10" x14ac:dyDescent="0.25">
      <c r="A32" s="10">
        <v>1</v>
      </c>
      <c r="B32" s="23" t="s">
        <v>11</v>
      </c>
      <c r="C32" s="22">
        <v>0</v>
      </c>
      <c r="D32" s="22">
        <v>0</v>
      </c>
      <c r="E32" s="21"/>
      <c r="F32" s="21"/>
    </row>
    <row r="33" spans="1:17" x14ac:dyDescent="0.25">
      <c r="A33" s="10">
        <v>2</v>
      </c>
      <c r="B33" s="23" t="s">
        <v>10</v>
      </c>
      <c r="C33" s="22">
        <v>0</v>
      </c>
      <c r="D33" s="22">
        <v>0</v>
      </c>
      <c r="E33" s="21"/>
      <c r="F33" s="21"/>
    </row>
    <row r="34" spans="1:17" x14ac:dyDescent="0.25">
      <c r="A34" s="10">
        <v>3</v>
      </c>
      <c r="B34" s="23" t="s">
        <v>9</v>
      </c>
      <c r="C34" s="22">
        <v>0</v>
      </c>
      <c r="D34" s="22">
        <v>0</v>
      </c>
      <c r="E34" s="21"/>
      <c r="F34" s="21"/>
    </row>
    <row r="35" spans="1:17" x14ac:dyDescent="0.25">
      <c r="A35" s="10">
        <v>4</v>
      </c>
      <c r="B35" s="23" t="s">
        <v>8</v>
      </c>
      <c r="C35" s="22">
        <v>0</v>
      </c>
      <c r="D35" s="22">
        <v>0</v>
      </c>
      <c r="E35" s="21"/>
      <c r="F35" s="21"/>
    </row>
    <row r="36" spans="1:17" x14ac:dyDescent="0.25">
      <c r="A36" s="10">
        <v>5</v>
      </c>
      <c r="B36" s="23" t="s">
        <v>7</v>
      </c>
      <c r="C36" s="22">
        <v>0</v>
      </c>
      <c r="D36" s="22">
        <v>0</v>
      </c>
      <c r="E36" s="21"/>
      <c r="F36" s="21"/>
    </row>
    <row r="37" spans="1:17" x14ac:dyDescent="0.25">
      <c r="A37" s="10">
        <v>6</v>
      </c>
      <c r="B37" s="23" t="s">
        <v>6</v>
      </c>
      <c r="C37" s="22">
        <v>0</v>
      </c>
      <c r="D37" s="22">
        <v>0</v>
      </c>
      <c r="E37" s="21"/>
      <c r="F37" s="21"/>
    </row>
    <row r="38" spans="1:17" x14ac:dyDescent="0.25">
      <c r="A38" s="20" t="s">
        <v>5</v>
      </c>
      <c r="B38" s="19" t="s">
        <v>4</v>
      </c>
      <c r="C38" s="18">
        <v>0</v>
      </c>
      <c r="D38" s="18">
        <v>0.52300000000000002</v>
      </c>
      <c r="E38" s="17"/>
      <c r="F38" s="17"/>
    </row>
    <row r="39" spans="1:17" x14ac:dyDescent="0.25">
      <c r="A39" s="16" t="s">
        <v>3</v>
      </c>
      <c r="B39" s="15" t="s">
        <v>2</v>
      </c>
      <c r="C39" s="14">
        <f>C40+C41</f>
        <v>3442.3</v>
      </c>
      <c r="D39" s="14">
        <f>D40+D41</f>
        <v>1013.958</v>
      </c>
      <c r="E39" s="13">
        <f>D39/C39*100</f>
        <v>29.455828951573075</v>
      </c>
      <c r="F39" s="13">
        <f>D39/H39*100</f>
        <v>113.28405533496154</v>
      </c>
      <c r="H39" s="12">
        <f>H40+H41</f>
        <v>895.05799999999999</v>
      </c>
      <c r="Q39" s="11"/>
    </row>
    <row r="40" spans="1:17" x14ac:dyDescent="0.25">
      <c r="A40" s="10">
        <v>1</v>
      </c>
      <c r="B40" s="9" t="s">
        <v>1</v>
      </c>
      <c r="C40" s="8">
        <v>1661.46</v>
      </c>
      <c r="D40" s="8">
        <f>29.288+12.816+0.552+12.999+0.093+7.639+8.558+0.016+12.515+100.923+1.807+49.956+85.894+20.768</f>
        <v>343.82399999999996</v>
      </c>
      <c r="E40" s="7">
        <f>D40/C40*100</f>
        <v>20.694088331949008</v>
      </c>
      <c r="F40" s="7">
        <f>D40/H40*100</f>
        <v>97.986822005882217</v>
      </c>
      <c r="H40" s="1">
        <v>350.88799999999998</v>
      </c>
      <c r="Q40" s="2"/>
    </row>
    <row r="41" spans="1:17" x14ac:dyDescent="0.25">
      <c r="A41" s="6">
        <v>2</v>
      </c>
      <c r="B41" s="5" t="s">
        <v>0</v>
      </c>
      <c r="C41" s="4">
        <v>1780.84</v>
      </c>
      <c r="D41" s="4">
        <f>1013.958-D40</f>
        <v>670.13400000000001</v>
      </c>
      <c r="E41" s="3">
        <f>D41/C41*100</f>
        <v>37.630219447002538</v>
      </c>
      <c r="F41" s="3">
        <f>D41/H41*100</f>
        <v>123.14791333590607</v>
      </c>
      <c r="H41" s="1">
        <v>544.16999999999996</v>
      </c>
      <c r="Q41" s="2"/>
    </row>
  </sheetData>
  <mergeCells count="7">
    <mergeCell ref="A4:F4"/>
    <mergeCell ref="A7:A8"/>
    <mergeCell ref="B7:B8"/>
    <mergeCell ref="C7:C8"/>
    <mergeCell ref="D7:D8"/>
    <mergeCell ref="E7:F7"/>
    <mergeCell ref="A5:F5"/>
  </mergeCells>
  <pageMargins left="0.6" right="0.31496062992125984" top="0.59055118110236227" bottom="0.51181102362204722" header="0.31496062992125984" footer="0.31496062992125984"/>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F6D3BD7E-454E-4A98-B01E-52D7F9D7648B}"/>
</file>

<file path=customXml/itemProps2.xml><?xml version="1.0" encoding="utf-8"?>
<ds:datastoreItem xmlns:ds="http://schemas.openxmlformats.org/officeDocument/2006/customXml" ds:itemID="{70B9BEF9-51C7-436D-B001-12AB61036E0B}"/>
</file>

<file path=customXml/itemProps3.xml><?xml version="1.0" encoding="utf-8"?>
<ds:datastoreItem xmlns:ds="http://schemas.openxmlformats.org/officeDocument/2006/customXml" ds:itemID="{BCEA6313-1DCE-4645-897A-5A641932E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letranhongthai</dc:creator>
  <cp:keywords/>
  <dc:description/>
  <cp:lastModifiedBy>nguyenvonhathang</cp:lastModifiedBy>
  <dcterms:created xsi:type="dcterms:W3CDTF">2019-04-04T02:53:56Z</dcterms:created>
  <dcterms:modified xsi:type="dcterms:W3CDTF">2019-04-11T04:16:45Z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