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HONG TIN HOC\CONG KHAI - DANG TAI WEBSITE SO TAI CHINH\TH 2018\12T\"/>
    </mc:Choice>
  </mc:AlternateContent>
  <bookViews>
    <workbookView xWindow="0" yWindow="0" windowWidth="24000" windowHeight="9735"/>
  </bookViews>
  <sheets>
    <sheet name="Bao ca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 s="1"/>
  <c r="D11" i="1"/>
  <c r="D10" i="1" s="1"/>
  <c r="F11" i="1"/>
  <c r="E12" i="1"/>
  <c r="F12" i="1"/>
  <c r="F15" i="1"/>
  <c r="F16" i="1"/>
  <c r="D17" i="1"/>
  <c r="E17" i="1" s="1"/>
  <c r="C19" i="1"/>
  <c r="E20" i="1"/>
  <c r="F20" i="1"/>
  <c r="E21" i="1"/>
  <c r="F21" i="1"/>
  <c r="E23" i="1"/>
  <c r="F23" i="1"/>
  <c r="E24" i="1"/>
  <c r="E25" i="1"/>
  <c r="D26" i="1"/>
  <c r="D19" i="1" s="1"/>
  <c r="E27" i="1"/>
  <c r="D28" i="1"/>
  <c r="E28" i="1"/>
  <c r="F28" i="1"/>
  <c r="E19" i="1" l="1"/>
  <c r="F19" i="1"/>
  <c r="F10" i="1"/>
  <c r="E10" i="1"/>
  <c r="F17" i="1"/>
  <c r="E11" i="1"/>
</calcChain>
</file>

<file path=xl/sharedStrings.xml><?xml version="1.0" encoding="utf-8"?>
<sst xmlns="http://schemas.openxmlformats.org/spreadsheetml/2006/main" count="40" uniqueCount="39">
  <si>
    <t>CHI TRẢ NỢ GỐC</t>
  </si>
  <si>
    <t>D</t>
  </si>
  <si>
    <t>BỘI CHI NSĐP</t>
  </si>
  <si>
    <t>C</t>
  </si>
  <si>
    <t>Các nhiệm vụ chi khác</t>
  </si>
  <si>
    <t>Chi tạo nguồn, điều chỉnh tiền lương</t>
  </si>
  <si>
    <t>Dự phòng NSNN</t>
  </si>
  <si>
    <t>Chi bổ sung quỹ dự trữ tài chính</t>
  </si>
  <si>
    <t>Chi trả nợ lãi các khoản do chính quyền địa phương vay</t>
  </si>
  <si>
    <t>Chi thường xuyên</t>
  </si>
  <si>
    <t>Chi đầu tư phát triển</t>
  </si>
  <si>
    <t>Chi cân đối NSĐP</t>
  </si>
  <si>
    <t>Trong đó:</t>
  </si>
  <si>
    <t>TỔNG CHI NSĐP</t>
  </si>
  <si>
    <t>Thu chuyển nguồn từ năm trước chuyển sang</t>
  </si>
  <si>
    <t>II</t>
  </si>
  <si>
    <t>Thu viện trợ</t>
  </si>
  <si>
    <t>Thu cân đối từ hoạt động xuất khẩu, nhập khẩu</t>
  </si>
  <si>
    <t>Thu từ dầu thô</t>
  </si>
  <si>
    <t>Thu nội địa</t>
  </si>
  <si>
    <t>Thu cân đối NSNN</t>
  </si>
  <si>
    <t>I</t>
  </si>
  <si>
    <t>TỔNG NGUỒN THU NSNN TRÊN ĐỊA BÀN</t>
  </si>
  <si>
    <t>A</t>
  </si>
  <si>
    <t>3=2/1</t>
  </si>
  <si>
    <t>B</t>
  </si>
  <si>
    <t xml:space="preserve">CÙNG KỲ </t>
  </si>
  <si>
    <t xml:space="preserve">DỰ TOÁN </t>
  </si>
  <si>
    <t>SO SÁNH ƯỚC THỰC HIỆN VỚI (%)</t>
  </si>
  <si>
    <t>THỰC HIỆN NĂM 2018</t>
  </si>
  <si>
    <t>DỰ TOÁN NĂM 2018</t>
  </si>
  <si>
    <t>NỘI DUNG</t>
  </si>
  <si>
    <t>STT</t>
  </si>
  <si>
    <t>Đơn vị: Tỷ đồng.</t>
  </si>
  <si>
    <t>CÂN ĐỐI NGÂN SÁCH NHÀ NƯỚC NĂM 2018</t>
  </si>
  <si>
    <t xml:space="preserve">    TỈNH BẾN TRE</t>
  </si>
  <si>
    <t>Biểu số 59/CK-NSNN</t>
  </si>
  <si>
    <t>UỶ BAN NHÂN DÂN</t>
  </si>
  <si>
    <t>(Ban hành kèm theo Báo cáo số 08/BC-UBND ngày  10 tháng 01 năm 2019 của Uỷ ban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</si>
</sst>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₫_-;\-* #,##0.00\ _₫_-;_-* &quot;-&quot;??\ _₫_-;_-@_-"/>
    <numFmt numFmtId="165" formatCode="_-* #,##0.00_-;\-* #,##0.00_-;_-* &quot;-&quot;_-;_-@_-"/>
    <numFmt numFmtId="166" formatCode="_-* #,##0.000_-;\-* #,##0.000_-;_-* &quot;-&quot;_-;_-@_-"/>
    <numFmt numFmtId="167" formatCode="_-* #,##0.000\ _₫_-;\-* #,##0.000\ _₫_-;_-* &quot;-&quot;??\ _₫_-;_-@_-"/>
  </numFmts>
  <fonts count="7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166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65" fontId="2" fillId="0" borderId="2" xfId="1" applyNumberFormat="1" applyFont="1" applyBorder="1" applyAlignment="1">
      <alignment vertical="center"/>
    </xf>
    <xf numFmtId="166" fontId="2" fillId="0" borderId="2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6" fontId="3" fillId="0" borderId="2" xfId="1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0" xfId="0" applyFont="1"/>
    <xf numFmtId="165" fontId="4" fillId="0" borderId="2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vertical="center"/>
    </xf>
    <xf numFmtId="166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167" fontId="2" fillId="0" borderId="0" xfId="0" applyNumberFormat="1" applyFont="1"/>
    <xf numFmtId="0" fontId="3" fillId="0" borderId="2" xfId="0" applyFont="1" applyBorder="1" applyAlignment="1">
      <alignment horizontal="left" vertical="center" wrapText="1"/>
    </xf>
    <xf numFmtId="165" fontId="3" fillId="0" borderId="2" xfId="1" applyNumberFormat="1" applyFont="1" applyBorder="1" applyAlignment="1">
      <alignment horizontal="right" vertical="center"/>
    </xf>
    <xf numFmtId="166" fontId="3" fillId="0" borderId="2" xfId="1" applyNumberFormat="1" applyFont="1" applyBorder="1" applyAlignment="1">
      <alignment horizontal="right" vertical="center"/>
    </xf>
    <xf numFmtId="165" fontId="3" fillId="0" borderId="3" xfId="1" applyNumberFormat="1" applyFont="1" applyBorder="1" applyAlignment="1">
      <alignment horizontal="right" vertical="center"/>
    </xf>
    <xf numFmtId="166" fontId="3" fillId="0" borderId="3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/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</xdr:row>
      <xdr:rowOff>38100</xdr:rowOff>
    </xdr:from>
    <xdr:to>
      <xdr:col>1</xdr:col>
      <xdr:colOff>485775</xdr:colOff>
      <xdr:row>2</xdr:row>
      <xdr:rowOff>39688</xdr:rowOff>
    </xdr:to>
    <xdr:cxnSp macro="">
      <xdr:nvCxnSpPr>
        <xdr:cNvPr id="2" name="Straight Connector 1"/>
        <xdr:cNvCxnSpPr/>
      </xdr:nvCxnSpPr>
      <xdr:spPr>
        <a:xfrm>
          <a:off x="771525" y="419100"/>
          <a:ext cx="3238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tranhongthai\Desktop\CONG%20KHAI\web\07.%20Bieu%20so%2059%2060%2061%20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IEU 61"/>
      <sheetName val="BIEU 60"/>
      <sheetName val="BIEU 61 (2)"/>
    </sheetNames>
    <sheetDataSet>
      <sheetData sheetId="0"/>
      <sheetData sheetId="1">
        <row r="10">
          <cell r="D10">
            <v>8343.7273474739995</v>
          </cell>
        </row>
        <row r="13">
          <cell r="F13">
            <v>130.88012625189666</v>
          </cell>
        </row>
        <row r="16">
          <cell r="F16">
            <v>107.63531133904718</v>
          </cell>
        </row>
        <row r="29">
          <cell r="F29">
            <v>100</v>
          </cell>
        </row>
      </sheetData>
      <sheetData sheetId="2">
        <row r="11">
          <cell r="F11">
            <v>113.57629558671702</v>
          </cell>
        </row>
        <row r="38">
          <cell r="F38">
            <v>8.020214844454058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8"/>
  <sheetViews>
    <sheetView tabSelected="1" workbookViewId="0">
      <selection activeCell="L7" sqref="L7"/>
    </sheetView>
  </sheetViews>
  <sheetFormatPr defaultRowHeight="15.75" x14ac:dyDescent="0.25"/>
  <cols>
    <col min="1" max="1" width="5" style="1" customWidth="1"/>
    <col min="2" max="2" width="42.85546875" style="1" customWidth="1"/>
    <col min="3" max="3" width="14.28515625" style="1" customWidth="1"/>
    <col min="4" max="4" width="13.85546875" style="1" customWidth="1"/>
    <col min="5" max="6" width="11" style="1" customWidth="1"/>
    <col min="7" max="9" width="9.140625" style="1"/>
    <col min="10" max="10" width="14.7109375" style="1" customWidth="1"/>
    <col min="11" max="16384" width="9.140625" style="1"/>
  </cols>
  <sheetData>
    <row r="1" spans="1:6" x14ac:dyDescent="0.25">
      <c r="A1" s="35" t="s">
        <v>37</v>
      </c>
      <c r="F1" s="38" t="s">
        <v>36</v>
      </c>
    </row>
    <row r="2" spans="1:6" x14ac:dyDescent="0.25">
      <c r="A2" s="35" t="s">
        <v>35</v>
      </c>
    </row>
    <row r="3" spans="1:6" x14ac:dyDescent="0.25">
      <c r="A3" s="35"/>
    </row>
    <row r="4" spans="1:6" x14ac:dyDescent="0.25">
      <c r="A4" s="39" t="s">
        <v>34</v>
      </c>
      <c r="B4" s="39"/>
      <c r="C4" s="39"/>
      <c r="D4" s="39"/>
      <c r="E4" s="39"/>
      <c r="F4" s="39"/>
    </row>
    <row r="5" spans="1:6" x14ac:dyDescent="0.25">
      <c r="A5" s="41" t="s">
        <v>38</v>
      </c>
      <c r="B5" s="41"/>
      <c r="C5" s="41"/>
      <c r="D5" s="41"/>
      <c r="E5" s="41"/>
      <c r="F5" s="41"/>
    </row>
    <row r="6" spans="1:6" ht="28.5" customHeight="1" x14ac:dyDescent="0.25">
      <c r="F6" s="37" t="s">
        <v>33</v>
      </c>
    </row>
    <row r="7" spans="1:6" s="35" customFormat="1" ht="36.75" customHeight="1" x14ac:dyDescent="0.25">
      <c r="A7" s="40" t="s">
        <v>32</v>
      </c>
      <c r="B7" s="40" t="s">
        <v>31</v>
      </c>
      <c r="C7" s="40" t="s">
        <v>30</v>
      </c>
      <c r="D7" s="40" t="s">
        <v>29</v>
      </c>
      <c r="E7" s="40" t="s">
        <v>28</v>
      </c>
      <c r="F7" s="40"/>
    </row>
    <row r="8" spans="1:6" s="35" customFormat="1" ht="28.5" x14ac:dyDescent="0.25">
      <c r="A8" s="40"/>
      <c r="B8" s="40"/>
      <c r="C8" s="40"/>
      <c r="D8" s="40"/>
      <c r="E8" s="36" t="s">
        <v>27</v>
      </c>
      <c r="F8" s="36" t="s">
        <v>26</v>
      </c>
    </row>
    <row r="9" spans="1:6" s="33" customFormat="1" x14ac:dyDescent="0.25">
      <c r="A9" s="34" t="s">
        <v>23</v>
      </c>
      <c r="B9" s="34" t="s">
        <v>25</v>
      </c>
      <c r="C9" s="34">
        <v>1</v>
      </c>
      <c r="D9" s="34">
        <v>2</v>
      </c>
      <c r="E9" s="34" t="s">
        <v>24</v>
      </c>
      <c r="F9" s="34">
        <v>4</v>
      </c>
    </row>
    <row r="10" spans="1:6" ht="28.5" x14ac:dyDescent="0.25">
      <c r="A10" s="32" t="s">
        <v>23</v>
      </c>
      <c r="B10" s="31" t="s">
        <v>22</v>
      </c>
      <c r="C10" s="30">
        <f>C11+C16</f>
        <v>3700</v>
      </c>
      <c r="D10" s="30">
        <f>D11+D16</f>
        <v>6036.7968123330002</v>
      </c>
      <c r="E10" s="29">
        <f>D10/C10*100</f>
        <v>163.15667060359459</v>
      </c>
      <c r="F10" s="29">
        <f>D10/(3347.723+1715.071)*100</f>
        <v>119.23844447024707</v>
      </c>
    </row>
    <row r="11" spans="1:6" x14ac:dyDescent="0.25">
      <c r="A11" s="11" t="s">
        <v>21</v>
      </c>
      <c r="B11" s="18" t="s">
        <v>20</v>
      </c>
      <c r="C11" s="28">
        <f>SUM(C12:C15)</f>
        <v>3700</v>
      </c>
      <c r="D11" s="28">
        <f>SUM(D12:D15)</f>
        <v>3738.9195975120001</v>
      </c>
      <c r="E11" s="27">
        <f>D11/C11*100</f>
        <v>101.05188101383784</v>
      </c>
      <c r="F11" s="27">
        <f>F12</f>
        <v>113.57629558671702</v>
      </c>
    </row>
    <row r="12" spans="1:6" x14ac:dyDescent="0.25">
      <c r="A12" s="15">
        <v>1</v>
      </c>
      <c r="B12" s="16" t="s">
        <v>19</v>
      </c>
      <c r="C12" s="13">
        <v>3700</v>
      </c>
      <c r="D12" s="13">
        <v>3736.6947097120001</v>
      </c>
      <c r="E12" s="12">
        <f>D12/C12*100</f>
        <v>100.99174891113513</v>
      </c>
      <c r="F12" s="12">
        <f>'[1]BIEU 60'!F11</f>
        <v>113.57629558671702</v>
      </c>
    </row>
    <row r="13" spans="1:6" x14ac:dyDescent="0.25">
      <c r="A13" s="15">
        <v>2</v>
      </c>
      <c r="B13" s="16" t="s">
        <v>18</v>
      </c>
      <c r="C13" s="13">
        <v>0</v>
      </c>
      <c r="D13" s="13">
        <v>0</v>
      </c>
      <c r="E13" s="12"/>
      <c r="F13" s="12"/>
    </row>
    <row r="14" spans="1:6" x14ac:dyDescent="0.25">
      <c r="A14" s="15">
        <v>3</v>
      </c>
      <c r="B14" s="16" t="s">
        <v>17</v>
      </c>
      <c r="C14" s="13">
        <v>0</v>
      </c>
      <c r="D14" s="13">
        <v>0</v>
      </c>
      <c r="E14" s="12"/>
      <c r="F14" s="12"/>
    </row>
    <row r="15" spans="1:6" x14ac:dyDescent="0.25">
      <c r="A15" s="15">
        <v>4</v>
      </c>
      <c r="B15" s="16" t="s">
        <v>16</v>
      </c>
      <c r="C15" s="13">
        <v>0</v>
      </c>
      <c r="D15" s="13">
        <v>2.2248877999999999</v>
      </c>
      <c r="E15" s="12"/>
      <c r="F15" s="12">
        <f>'[1]BIEU 60'!F38</f>
        <v>8.020214844454058</v>
      </c>
    </row>
    <row r="16" spans="1:6" ht="31.5" x14ac:dyDescent="0.25">
      <c r="A16" s="11" t="s">
        <v>15</v>
      </c>
      <c r="B16" s="18" t="s">
        <v>14</v>
      </c>
      <c r="C16" s="17">
        <v>0</v>
      </c>
      <c r="D16" s="17">
        <v>2297.8772148210001</v>
      </c>
      <c r="E16" s="12"/>
      <c r="F16" s="8">
        <f>D16/1715.071*100</f>
        <v>133.981462856115</v>
      </c>
    </row>
    <row r="17" spans="1:10" x14ac:dyDescent="0.25">
      <c r="A17" s="11"/>
      <c r="B17" s="26" t="s">
        <v>13</v>
      </c>
      <c r="C17" s="9">
        <v>8938.4770000000008</v>
      </c>
      <c r="D17" s="9">
        <f>'[1]BIEU 61'!D10</f>
        <v>8343.7273474739995</v>
      </c>
      <c r="E17" s="8">
        <f>D17/C17*100</f>
        <v>93.346185792881712</v>
      </c>
      <c r="F17" s="7">
        <f>D17/9347.311*100</f>
        <v>89.263397221660853</v>
      </c>
      <c r="J17" s="25"/>
    </row>
    <row r="18" spans="1:10" s="19" customFormat="1" x14ac:dyDescent="0.25">
      <c r="A18" s="24"/>
      <c r="B18" s="23" t="s">
        <v>12</v>
      </c>
      <c r="C18" s="22"/>
      <c r="D18" s="22"/>
      <c r="E18" s="21"/>
      <c r="F18" s="20"/>
    </row>
    <row r="19" spans="1:10" x14ac:dyDescent="0.25">
      <c r="A19" s="11"/>
      <c r="B19" s="18" t="s">
        <v>11</v>
      </c>
      <c r="C19" s="17">
        <f>SUM(C20:C26)</f>
        <v>7070.6670000000013</v>
      </c>
      <c r="D19" s="17">
        <f>SUM(D20:D26)</f>
        <v>8052.7405544510002</v>
      </c>
      <c r="E19" s="8">
        <f>D19/C19*100</f>
        <v>113.88940469761903</v>
      </c>
      <c r="F19" s="8">
        <f>D19/(1989.022+5059.411+1)*100</f>
        <v>114.23245748205566</v>
      </c>
    </row>
    <row r="20" spans="1:10" x14ac:dyDescent="0.25">
      <c r="A20" s="15">
        <v>1</v>
      </c>
      <c r="B20" s="16" t="s">
        <v>10</v>
      </c>
      <c r="C20" s="13">
        <v>1714.88</v>
      </c>
      <c r="D20" s="13">
        <v>2603.234504778</v>
      </c>
      <c r="E20" s="12">
        <f>D20/C20*100</f>
        <v>151.80272116871149</v>
      </c>
      <c r="F20" s="12">
        <f>'[1]BIEU 61'!F13</f>
        <v>130.88012625189666</v>
      </c>
    </row>
    <row r="21" spans="1:10" x14ac:dyDescent="0.25">
      <c r="A21" s="15">
        <v>2</v>
      </c>
      <c r="B21" s="16" t="s">
        <v>9</v>
      </c>
      <c r="C21" s="13">
        <v>5180.5870000000004</v>
      </c>
      <c r="D21" s="13">
        <v>5445.7127817720002</v>
      </c>
      <c r="E21" s="12">
        <f>D21/C21*100</f>
        <v>105.11767839767965</v>
      </c>
      <c r="F21" s="12">
        <f>'[1]BIEU 61'!F16</f>
        <v>107.63531133904718</v>
      </c>
    </row>
    <row r="22" spans="1:10" ht="31.5" x14ac:dyDescent="0.25">
      <c r="A22" s="15">
        <v>3</v>
      </c>
      <c r="B22" s="16" t="s">
        <v>8</v>
      </c>
      <c r="C22" s="13">
        <v>0.8</v>
      </c>
      <c r="D22" s="13">
        <v>0</v>
      </c>
      <c r="E22" s="12"/>
      <c r="F22" s="12"/>
    </row>
    <row r="23" spans="1:10" x14ac:dyDescent="0.25">
      <c r="A23" s="15">
        <v>4</v>
      </c>
      <c r="B23" s="16" t="s">
        <v>7</v>
      </c>
      <c r="C23" s="13">
        <v>1</v>
      </c>
      <c r="D23" s="13">
        <v>1</v>
      </c>
      <c r="E23" s="12">
        <f>D23/C23*100</f>
        <v>100</v>
      </c>
      <c r="F23" s="12">
        <f>'[1]BIEU 61'!F29</f>
        <v>100</v>
      </c>
    </row>
    <row r="24" spans="1:10" x14ac:dyDescent="0.25">
      <c r="A24" s="15">
        <v>5</v>
      </c>
      <c r="B24" s="14" t="s">
        <v>6</v>
      </c>
      <c r="C24" s="13">
        <v>139.35</v>
      </c>
      <c r="D24" s="13">
        <v>0</v>
      </c>
      <c r="E24" s="12">
        <f>D24/C24*100</f>
        <v>0</v>
      </c>
      <c r="F24" s="12"/>
    </row>
    <row r="25" spans="1:10" x14ac:dyDescent="0.25">
      <c r="A25" s="15">
        <v>6</v>
      </c>
      <c r="B25" s="14" t="s">
        <v>5</v>
      </c>
      <c r="C25" s="13">
        <v>34.049999999999997</v>
      </c>
      <c r="D25" s="13">
        <v>0</v>
      </c>
      <c r="E25" s="12">
        <f>D25/C25*100</f>
        <v>0</v>
      </c>
      <c r="F25" s="12"/>
    </row>
    <row r="26" spans="1:10" x14ac:dyDescent="0.25">
      <c r="A26" s="15">
        <v>7</v>
      </c>
      <c r="B26" s="14" t="s">
        <v>4</v>
      </c>
      <c r="C26" s="13">
        <v>0</v>
      </c>
      <c r="D26" s="13">
        <f>2.2248878+0.568380101</f>
        <v>2.7932679010000001</v>
      </c>
      <c r="E26" s="12"/>
      <c r="F26" s="12"/>
    </row>
    <row r="27" spans="1:10" x14ac:dyDescent="0.25">
      <c r="A27" s="11" t="s">
        <v>3</v>
      </c>
      <c r="B27" s="10" t="s">
        <v>2</v>
      </c>
      <c r="C27" s="9">
        <v>5.2</v>
      </c>
      <c r="D27" s="9">
        <v>0</v>
      </c>
      <c r="E27" s="8">
        <f>D27/C27*100</f>
        <v>0</v>
      </c>
      <c r="F27" s="7"/>
    </row>
    <row r="28" spans="1:10" x14ac:dyDescent="0.25">
      <c r="A28" s="6" t="s">
        <v>1</v>
      </c>
      <c r="B28" s="5" t="s">
        <v>0</v>
      </c>
      <c r="C28" s="4">
        <v>47.5</v>
      </c>
      <c r="D28" s="4">
        <f>C28</f>
        <v>47.5</v>
      </c>
      <c r="E28" s="3">
        <f>D28/C28*100</f>
        <v>100</v>
      </c>
      <c r="F28" s="2">
        <f>D28/96.25*100</f>
        <v>49.350649350649348</v>
      </c>
    </row>
  </sheetData>
  <mergeCells count="7">
    <mergeCell ref="A4:F4"/>
    <mergeCell ref="E7:F7"/>
    <mergeCell ref="A7:A8"/>
    <mergeCell ref="B7:B8"/>
    <mergeCell ref="C7:C8"/>
    <mergeCell ref="D7:D8"/>
    <mergeCell ref="A5:F5"/>
  </mergeCells>
  <pageMargins left="0.82677165354330717" right="0.39370078740157483" top="0.52" bottom="0.74803149606299213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9C6D82A7-3126-4D42-A1EE-064A4577BAA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968E93772B6FA4883225F6205FBE2B4" ma:contentTypeVersion="1" ma:contentTypeDescription="Upload an image." ma:contentTypeScope="" ma:versionID="aca6679de6ed97bf89d9d8efcb9e1932">
  <xsd:schema xmlns:xsd="http://www.w3.org/2001/XMLSchema" xmlns:xs="http://www.w3.org/2001/XMLSchema" xmlns:p="http://schemas.microsoft.com/office/2006/metadata/properties" xmlns:ns1="http://schemas.microsoft.com/sharepoint/v3" xmlns:ns2="9C6D82A7-3126-4D42-A1EE-064A4577BAA4" xmlns:ns3="http://schemas.microsoft.com/sharepoint/v3/fields" targetNamespace="http://schemas.microsoft.com/office/2006/metadata/properties" ma:root="true" ma:fieldsID="970b0324c0c2a07f8c4d1d735424b591" ns1:_="" ns2:_="" ns3:_="">
    <xsd:import namespace="http://schemas.microsoft.com/sharepoint/v3"/>
    <xsd:import namespace="9C6D82A7-3126-4D42-A1EE-064A4577BAA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D82A7-3126-4D42-A1EE-064A4577BAA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BA8E3B-EF00-423E-BF81-D6D4C8376FE1}"/>
</file>

<file path=customXml/itemProps2.xml><?xml version="1.0" encoding="utf-8"?>
<ds:datastoreItem xmlns:ds="http://schemas.openxmlformats.org/officeDocument/2006/customXml" ds:itemID="{EEFF1B93-20FF-4F9E-B996-595F7DD3411C}"/>
</file>

<file path=customXml/itemProps3.xml><?xml version="1.0" encoding="utf-8"?>
<ds:datastoreItem xmlns:ds="http://schemas.openxmlformats.org/officeDocument/2006/customXml" ds:itemID="{17165483-5CD9-48A7-9ED2-ED6B56FB2C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letranhongthai</dc:creator>
  <cp:keywords/>
  <dc:description/>
  <cp:lastModifiedBy>nguyenvonhathang</cp:lastModifiedBy>
  <dcterms:created xsi:type="dcterms:W3CDTF">2019-04-04T03:00:44Z</dcterms:created>
  <dcterms:modified xsi:type="dcterms:W3CDTF">2019-04-11T04:23:06Z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0x0101009148F5A04DDD49CBA7127AADA5FB792B00AADE34325A8B49CDA8BB4DB53328F214009968E93772B6FA4883225F6205FBE2B4</vt:lpwstr>
  </property>
</Properties>
</file>