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ranhongthai\Desktop\New folder\Cong khai tinh hinh thuc hien du toan 03 thang 2020\"/>
    </mc:Choice>
  </mc:AlternateContent>
  <bookViews>
    <workbookView xWindow="0" yWindow="0" windowWidth="24000" windowHeight="9735" firstSheet="1" activeTab="1"/>
  </bookViews>
  <sheets>
    <sheet name="Bao cao 2019" sheetId="1" state="hidden" r:id="rId1"/>
    <sheet name="Bao cao 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F10" i="2"/>
  <c r="F12" i="2"/>
  <c r="F13" i="2"/>
  <c r="F16" i="2"/>
  <c r="F18" i="2"/>
  <c r="F19" i="2"/>
  <c r="F20" i="2"/>
  <c r="F21" i="2"/>
  <c r="F22" i="2"/>
  <c r="F23" i="2"/>
  <c r="F24" i="2"/>
  <c r="F25" i="2"/>
  <c r="F26" i="2"/>
  <c r="F27" i="2"/>
  <c r="F29" i="2"/>
  <c r="E28" i="2" l="1"/>
  <c r="E30" i="2" l="1"/>
  <c r="E29" i="2"/>
  <c r="E27" i="2"/>
  <c r="E26" i="2"/>
  <c r="E25" i="2"/>
  <c r="E24" i="2"/>
  <c r="E23" i="2"/>
  <c r="E22" i="2"/>
  <c r="E21" i="2"/>
  <c r="E20" i="2"/>
  <c r="E19" i="2"/>
  <c r="E18" i="2"/>
  <c r="E16" i="2"/>
  <c r="E13" i="2"/>
  <c r="H12" i="2"/>
  <c r="D12" i="2"/>
  <c r="H10" i="2"/>
  <c r="C12" i="2" l="1"/>
  <c r="E12" i="2" s="1"/>
  <c r="H10" i="1"/>
  <c r="D12" i="1"/>
  <c r="D10" i="1" s="1"/>
  <c r="F12" i="1"/>
  <c r="H12" i="1"/>
  <c r="C13" i="1"/>
  <c r="C12" i="1" s="1"/>
  <c r="F13" i="1"/>
  <c r="E14" i="1"/>
  <c r="F14" i="1"/>
  <c r="E16" i="1"/>
  <c r="F16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9" i="1"/>
  <c r="F29" i="1"/>
  <c r="E30" i="1"/>
  <c r="E10" i="2" l="1"/>
  <c r="E10" i="1"/>
  <c r="F10" i="1"/>
  <c r="E13" i="1"/>
  <c r="E12" i="1"/>
</calcChain>
</file>

<file path=xl/sharedStrings.xml><?xml version="1.0" encoding="utf-8"?>
<sst xmlns="http://schemas.openxmlformats.org/spreadsheetml/2006/main" count="85" uniqueCount="47">
  <si>
    <t>Dự phòng ngân sách</t>
  </si>
  <si>
    <t>V</t>
  </si>
  <si>
    <t>Chi bổ sung quỹ dự trữ tài chính</t>
  </si>
  <si>
    <t>IV</t>
  </si>
  <si>
    <t>Chi trả nợ lãi các khoản do chính quyền địa phương vay</t>
  </si>
  <si>
    <t>III</t>
  </si>
  <si>
    <t>Chi đảm bảo xã hội</t>
  </si>
  <si>
    <t>Chi hoạt động của cơ quan quản lý nhà nước, đảng, đoàn thể</t>
  </si>
  <si>
    <t>Chi các hoạt động kinh tế</t>
  </si>
  <si>
    <t>Chi bảo vệ môi trường</t>
  </si>
  <si>
    <t>Chi thể dục thể thao</t>
  </si>
  <si>
    <t>Chi phát thanh, truyền hình, thông tấn</t>
  </si>
  <si>
    <t>Chi văn hoá thông tin</t>
  </si>
  <si>
    <t>Chi y tế, dân số và gia đình</t>
  </si>
  <si>
    <t>Chi khoa học và công nghệ</t>
  </si>
  <si>
    <t>Chi giáo duc - đào tạo và dạy nghề</t>
  </si>
  <si>
    <t>Trong đó:</t>
  </si>
  <si>
    <t>Chi thường xuyên</t>
  </si>
  <si>
    <t>II</t>
  </si>
  <si>
    <t>Chi đầu tư phát triển khác</t>
  </si>
  <si>
    <t>Chi đầu tư và hỗ trợ vốn cho doanh nghiệp cung cấp sản phẩm, dịch vụ công ích; các tổ chức kinh tế; các tổ chức tài chính; đầu tư vốn nhà nước vào doanh nghiệp</t>
  </si>
  <si>
    <t>Chi đầu tư cho các dự án</t>
  </si>
  <si>
    <t>Chi đầu tư phát triển</t>
  </si>
  <si>
    <t>I</t>
  </si>
  <si>
    <t>TỔNG CHI NSĐP</t>
  </si>
  <si>
    <t>3=2/1</t>
  </si>
  <si>
    <t>B</t>
  </si>
  <si>
    <t>A</t>
  </si>
  <si>
    <t xml:space="preserve">CÙNG KỲ </t>
  </si>
  <si>
    <t>DỰ TOÁN</t>
  </si>
  <si>
    <t>SO SÁNH ƯỚC THỰC HIỆN VỚI (%)</t>
  </si>
  <si>
    <t>THỰC HIỆN ĐẾN 31/3/2019</t>
  </si>
  <si>
    <t>DỰ TOÁN NĂM 2019</t>
  </si>
  <si>
    <t>NỘI DUNG</t>
  </si>
  <si>
    <t>STT</t>
  </si>
  <si>
    <t>Đơn vị: Tỷ đồng.</t>
  </si>
  <si>
    <t>(Ban hành kèm theo Báo cáo số  128/BC-UBND ngày 12 tháng 04 năm 2019 của Uỷ ban nhân dân tỉnh)</t>
  </si>
  <si>
    <t>THỰC HIỆN CHI NGÂN SÁCH NHÀ NƯỚC NĂM 2019</t>
  </si>
  <si>
    <t xml:space="preserve">    TỈNH BẾN TRE</t>
  </si>
  <si>
    <t>Biểu số 61/CK-NSNN</t>
  </si>
  <si>
    <t>UỶ BAN NHÂN DÂN</t>
  </si>
  <si>
    <t>DỰ TOÁN NĂM 2020</t>
  </si>
  <si>
    <t>THỰC HIỆN ĐẾN 31/3/2020</t>
  </si>
  <si>
    <t>ỦY BAN NHÂN DÂN</t>
  </si>
  <si>
    <t>Ghi chú: Bao gồm số chi từ nguồn năm trước chuyển sang.</t>
  </si>
  <si>
    <t>(Ban hành kèm theo Báo cáo số 103/BC-UBND ngày 10 tháng 04 năm 2020 của Ủy ban nhân dân tỉnh)</t>
  </si>
  <si>
    <t>ƯỚC THỰC HIỆN CHI NGÂN SÁCH NHÀ NƯỚC QUÝ I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</si>
</sst>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₫_-;\-* #,##0.00\ _₫_-;_-* &quot;-&quot;??\ _₫_-;_-@_-"/>
    <numFmt numFmtId="165" formatCode="_-* #,##0.00_-;\-* #,##0.00_-;_-* &quot;-&quot;_-;_-@_-"/>
    <numFmt numFmtId="166" formatCode="_-* #,##0.000_-;\-* #,##0.000_-;_-* &quot;-&quot;_-;_-@_-"/>
    <numFmt numFmtId="167" formatCode="0.000"/>
  </numFmts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5" fontId="3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167" fontId="2" fillId="0" borderId="0" xfId="0" applyNumberFormat="1" applyFont="1"/>
    <xf numFmtId="165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165" fontId="4" fillId="0" borderId="2" xfId="1" applyNumberFormat="1" applyFont="1" applyBorder="1" applyAlignment="1">
      <alignment vertical="center"/>
    </xf>
    <xf numFmtId="16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166" fontId="2" fillId="0" borderId="2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165" fontId="3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/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66" fontId="16" fillId="0" borderId="0" xfId="0" applyNumberFormat="1" applyFont="1"/>
    <xf numFmtId="0" fontId="16" fillId="0" borderId="0" xfId="0" applyFont="1" applyAlignment="1">
      <alignment vertical="center"/>
    </xf>
    <xf numFmtId="167" fontId="16" fillId="0" borderId="0" xfId="0" applyNumberFormat="1" applyFont="1"/>
    <xf numFmtId="0" fontId="15" fillId="0" borderId="4" xfId="0" applyFont="1" applyBorder="1" applyAlignment="1">
      <alignment horizontal="left" vertical="center"/>
    </xf>
    <xf numFmtId="166" fontId="15" fillId="0" borderId="4" xfId="1" applyNumberFormat="1" applyFont="1" applyBorder="1" applyAlignment="1">
      <alignment horizontal="right" vertical="center"/>
    </xf>
    <xf numFmtId="165" fontId="15" fillId="0" borderId="4" xfId="1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justify" vertical="center"/>
    </xf>
    <xf numFmtId="166" fontId="17" fillId="0" borderId="4" xfId="1" applyNumberFormat="1" applyFont="1" applyBorder="1" applyAlignment="1">
      <alignment vertical="center"/>
    </xf>
    <xf numFmtId="165" fontId="17" fillId="0" borderId="4" xfId="1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justify" vertical="center"/>
    </xf>
    <xf numFmtId="166" fontId="15" fillId="0" borderId="4" xfId="1" applyNumberFormat="1" applyFont="1" applyBorder="1" applyAlignment="1">
      <alignment vertical="center"/>
    </xf>
    <xf numFmtId="166" fontId="15" fillId="0" borderId="4" xfId="1" applyNumberFormat="1" applyFont="1" applyFill="1" applyBorder="1" applyAlignment="1">
      <alignment vertical="center"/>
    </xf>
    <xf numFmtId="165" fontId="15" fillId="0" borderId="4" xfId="1" applyNumberFormat="1" applyFont="1" applyBorder="1" applyAlignment="1">
      <alignment vertical="center"/>
    </xf>
    <xf numFmtId="0" fontId="16" fillId="0" borderId="4" xfId="0" applyFont="1" applyBorder="1" applyAlignment="1">
      <alignment horizontal="justify" vertical="center"/>
    </xf>
    <xf numFmtId="166" fontId="16" fillId="0" borderId="4" xfId="1" applyNumberFormat="1" applyFont="1" applyBorder="1" applyAlignment="1">
      <alignment vertical="center"/>
    </xf>
    <xf numFmtId="166" fontId="16" fillId="0" borderId="4" xfId="1" applyNumberFormat="1" applyFont="1" applyFill="1" applyBorder="1" applyAlignment="1">
      <alignment vertical="center"/>
    </xf>
    <xf numFmtId="165" fontId="16" fillId="0" borderId="4" xfId="1" applyNumberFormat="1" applyFont="1" applyBorder="1" applyAlignment="1">
      <alignment vertical="center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38100</xdr:rowOff>
    </xdr:from>
    <xdr:to>
      <xdr:col>1</xdr:col>
      <xdr:colOff>419100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733425" y="419100"/>
          <a:ext cx="295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38100</xdr:rowOff>
    </xdr:from>
    <xdr:to>
      <xdr:col>1</xdr:col>
      <xdr:colOff>419100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542925" y="438150"/>
          <a:ext cx="295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30"/>
  <sheetViews>
    <sheetView workbookViewId="0">
      <selection activeCell="D10" sqref="D10"/>
    </sheetView>
  </sheetViews>
  <sheetFormatPr defaultRowHeight="15" x14ac:dyDescent="0.25"/>
  <cols>
    <col min="1" max="1" width="6.28515625" style="1" customWidth="1"/>
    <col min="2" max="2" width="42.140625" style="1" customWidth="1"/>
    <col min="3" max="3" width="14.42578125" style="1" customWidth="1"/>
    <col min="4" max="4" width="13.42578125" style="1" customWidth="1"/>
    <col min="5" max="6" width="11" style="1" customWidth="1"/>
    <col min="7" max="7" width="9.140625" style="1"/>
    <col min="8" max="8" width="9.140625" style="1" hidden="1" customWidth="1"/>
    <col min="9" max="16384" width="9.140625" style="1"/>
  </cols>
  <sheetData>
    <row r="1" spans="1:8" s="31" customFormat="1" ht="15.75" x14ac:dyDescent="0.25">
      <c r="A1" s="33" t="s">
        <v>40</v>
      </c>
      <c r="F1" s="34" t="s">
        <v>39</v>
      </c>
    </row>
    <row r="2" spans="1:8" s="31" customFormat="1" ht="15.75" x14ac:dyDescent="0.25">
      <c r="A2" s="33" t="s">
        <v>38</v>
      </c>
    </row>
    <row r="3" spans="1:8" s="31" customFormat="1" ht="15.75" x14ac:dyDescent="0.25">
      <c r="A3" s="33"/>
    </row>
    <row r="4" spans="1:8" s="31" customFormat="1" ht="15.75" x14ac:dyDescent="0.25">
      <c r="A4" s="64" t="s">
        <v>37</v>
      </c>
      <c r="B4" s="64"/>
      <c r="C4" s="64"/>
      <c r="D4" s="64"/>
      <c r="E4" s="64"/>
      <c r="F4" s="64"/>
    </row>
    <row r="5" spans="1:8" s="31" customFormat="1" ht="15.75" x14ac:dyDescent="0.25">
      <c r="A5" s="67" t="s">
        <v>36</v>
      </c>
      <c r="B5" s="67"/>
      <c r="C5" s="67"/>
      <c r="D5" s="67"/>
      <c r="E5" s="67"/>
      <c r="F5" s="67"/>
    </row>
    <row r="6" spans="1:8" s="31" customFormat="1" ht="28.5" customHeight="1" x14ac:dyDescent="0.25">
      <c r="F6" s="32" t="s">
        <v>35</v>
      </c>
    </row>
    <row r="7" spans="1:8" s="21" customFormat="1" ht="36.75" customHeight="1" x14ac:dyDescent="0.2">
      <c r="A7" s="65" t="s">
        <v>34</v>
      </c>
      <c r="B7" s="65" t="s">
        <v>33</v>
      </c>
      <c r="C7" s="66" t="s">
        <v>32</v>
      </c>
      <c r="D7" s="66" t="s">
        <v>31</v>
      </c>
      <c r="E7" s="65" t="s">
        <v>30</v>
      </c>
      <c r="F7" s="65"/>
    </row>
    <row r="8" spans="1:8" s="21" customFormat="1" ht="19.5" customHeight="1" x14ac:dyDescent="0.2">
      <c r="A8" s="65"/>
      <c r="B8" s="65"/>
      <c r="C8" s="66"/>
      <c r="D8" s="66"/>
      <c r="E8" s="30" t="s">
        <v>29</v>
      </c>
      <c r="F8" s="30" t="s">
        <v>28</v>
      </c>
    </row>
    <row r="9" spans="1:8" s="28" customFormat="1" x14ac:dyDescent="0.25">
      <c r="A9" s="29" t="s">
        <v>27</v>
      </c>
      <c r="B9" s="29" t="s">
        <v>26</v>
      </c>
      <c r="C9" s="29">
        <v>1</v>
      </c>
      <c r="D9" s="29">
        <v>2</v>
      </c>
      <c r="E9" s="29" t="s">
        <v>25</v>
      </c>
      <c r="F9" s="29">
        <v>4</v>
      </c>
    </row>
    <row r="10" spans="1:8" x14ac:dyDescent="0.25">
      <c r="A10" s="27"/>
      <c r="B10" s="26" t="s">
        <v>24</v>
      </c>
      <c r="C10" s="25">
        <v>9413.0810000000001</v>
      </c>
      <c r="D10" s="25">
        <f>D12+D16+D29+298.350162472+0.520977</f>
        <v>2536.9179066210004</v>
      </c>
      <c r="E10" s="24">
        <f>D10/C10*100</f>
        <v>26.950983494362795</v>
      </c>
      <c r="F10" s="24">
        <f>D10/H10*100</f>
        <v>125.8686511237254</v>
      </c>
      <c r="H10" s="21">
        <f>H12+H16+H28+H29+H30</f>
        <v>2015.528</v>
      </c>
    </row>
    <row r="11" spans="1:8" x14ac:dyDescent="0.25">
      <c r="A11" s="14"/>
      <c r="B11" s="19" t="s">
        <v>16</v>
      </c>
      <c r="C11" s="18"/>
      <c r="D11" s="18"/>
      <c r="E11" s="17"/>
      <c r="F11" s="17"/>
    </row>
    <row r="12" spans="1:8" x14ac:dyDescent="0.25">
      <c r="A12" s="9" t="s">
        <v>23</v>
      </c>
      <c r="B12" s="8" t="s">
        <v>22</v>
      </c>
      <c r="C12" s="7">
        <f>SUM(C13:C15)</f>
        <v>1903.38</v>
      </c>
      <c r="D12" s="23">
        <f>SUM(D13:D15)</f>
        <v>666.02205358399999</v>
      </c>
      <c r="E12" s="6">
        <f>D12/C12*100</f>
        <v>34.991544178461467</v>
      </c>
      <c r="F12" s="6">
        <f>D12/H12*100</f>
        <v>88.769681437221521</v>
      </c>
      <c r="H12" s="21">
        <f>H13</f>
        <v>750.28099999999995</v>
      </c>
    </row>
    <row r="13" spans="1:8" x14ac:dyDescent="0.25">
      <c r="A13" s="14">
        <v>1</v>
      </c>
      <c r="B13" s="13" t="s">
        <v>21</v>
      </c>
      <c r="C13" s="12">
        <f>1903.38-C14</f>
        <v>1902.38</v>
      </c>
      <c r="D13" s="22">
        <v>666.02205358399999</v>
      </c>
      <c r="E13" s="11">
        <f>D13/C13*100</f>
        <v>35.009937740304245</v>
      </c>
      <c r="F13" s="11">
        <f>D13/H13*100</f>
        <v>88.769681437221521</v>
      </c>
      <c r="H13" s="1">
        <v>750.28099999999995</v>
      </c>
    </row>
    <row r="14" spans="1:8" ht="60" x14ac:dyDescent="0.25">
      <c r="A14" s="14">
        <v>2</v>
      </c>
      <c r="B14" s="16" t="s">
        <v>20</v>
      </c>
      <c r="C14" s="12">
        <v>1</v>
      </c>
      <c r="D14" s="12">
        <v>0</v>
      </c>
      <c r="E14" s="11">
        <f>D14/C14*100</f>
        <v>0</v>
      </c>
      <c r="F14" s="11">
        <f>D14/2*100</f>
        <v>0</v>
      </c>
    </row>
    <row r="15" spans="1:8" x14ac:dyDescent="0.25">
      <c r="A15" s="14">
        <v>3</v>
      </c>
      <c r="B15" s="13" t="s">
        <v>19</v>
      </c>
      <c r="C15" s="12">
        <v>0</v>
      </c>
      <c r="D15" s="12">
        <v>0</v>
      </c>
      <c r="E15" s="11"/>
      <c r="F15" s="11"/>
    </row>
    <row r="16" spans="1:8" x14ac:dyDescent="0.25">
      <c r="A16" s="9" t="s">
        <v>18</v>
      </c>
      <c r="B16" s="8" t="s">
        <v>17</v>
      </c>
      <c r="C16" s="7">
        <v>5452.0950000000003</v>
      </c>
      <c r="D16" s="7">
        <v>1571.024713565</v>
      </c>
      <c r="E16" s="6">
        <f>D16/C16*100</f>
        <v>28.815064916605447</v>
      </c>
      <c r="F16" s="6">
        <f>D16/H16*100</f>
        <v>124.26564694755058</v>
      </c>
      <c r="H16" s="21">
        <v>1264.2470000000001</v>
      </c>
    </row>
    <row r="17" spans="1:9" x14ac:dyDescent="0.25">
      <c r="A17" s="20"/>
      <c r="B17" s="19" t="s">
        <v>16</v>
      </c>
      <c r="C17" s="18"/>
      <c r="D17" s="18"/>
      <c r="E17" s="17"/>
      <c r="F17" s="17"/>
    </row>
    <row r="18" spans="1:9" x14ac:dyDescent="0.25">
      <c r="A18" s="14">
        <v>1</v>
      </c>
      <c r="B18" s="13" t="s">
        <v>15</v>
      </c>
      <c r="C18" s="12">
        <v>2560.143</v>
      </c>
      <c r="D18" s="12">
        <v>752.65458530900003</v>
      </c>
      <c r="E18" s="11">
        <f t="shared" ref="E18:E27" si="0">D18/C18*100</f>
        <v>29.398927532915152</v>
      </c>
      <c r="F18" s="11">
        <f t="shared" ref="F18:F27" si="1">D18/H18*100</f>
        <v>158.15659546892994</v>
      </c>
      <c r="H18" s="1">
        <v>475.892</v>
      </c>
    </row>
    <row r="19" spans="1:9" x14ac:dyDescent="0.25">
      <c r="A19" s="14">
        <v>2</v>
      </c>
      <c r="B19" s="13" t="s">
        <v>14</v>
      </c>
      <c r="C19" s="12">
        <v>20.329000000000001</v>
      </c>
      <c r="D19" s="12">
        <v>3.7714986819999998</v>
      </c>
      <c r="E19" s="11">
        <f t="shared" si="0"/>
        <v>18.552307944316002</v>
      </c>
      <c r="F19" s="11">
        <f t="shared" si="1"/>
        <v>146.06888776142526</v>
      </c>
      <c r="H19" s="1">
        <v>2.5819999999999999</v>
      </c>
    </row>
    <row r="20" spans="1:9" x14ac:dyDescent="0.25">
      <c r="A20" s="14">
        <v>3</v>
      </c>
      <c r="B20" s="13" t="s">
        <v>13</v>
      </c>
      <c r="C20" s="12">
        <v>675.03899999999999</v>
      </c>
      <c r="D20" s="12">
        <v>320.60999203199998</v>
      </c>
      <c r="E20" s="11">
        <f t="shared" si="0"/>
        <v>47.495032439903476</v>
      </c>
      <c r="F20" s="11">
        <f t="shared" si="1"/>
        <v>96.026378586126015</v>
      </c>
      <c r="H20" s="1">
        <v>333.87700000000001</v>
      </c>
    </row>
    <row r="21" spans="1:9" x14ac:dyDescent="0.25">
      <c r="A21" s="14">
        <v>4</v>
      </c>
      <c r="B21" s="13" t="s">
        <v>12</v>
      </c>
      <c r="C21" s="12">
        <v>44.744999999999997</v>
      </c>
      <c r="D21" s="12">
        <v>10.78199942</v>
      </c>
      <c r="E21" s="11">
        <f t="shared" si="0"/>
        <v>24.096545804000449</v>
      </c>
      <c r="F21" s="11">
        <f t="shared" si="1"/>
        <v>119.54761525668034</v>
      </c>
      <c r="H21" s="1">
        <v>9.0190000000000001</v>
      </c>
    </row>
    <row r="22" spans="1:9" x14ac:dyDescent="0.25">
      <c r="A22" s="14">
        <v>5</v>
      </c>
      <c r="B22" s="13" t="s">
        <v>11</v>
      </c>
      <c r="C22" s="12">
        <v>11.068</v>
      </c>
      <c r="D22" s="12">
        <v>1.714633863</v>
      </c>
      <c r="E22" s="11">
        <f t="shared" si="0"/>
        <v>15.491813001445609</v>
      </c>
      <c r="F22" s="11">
        <f t="shared" si="1"/>
        <v>124.24883065217391</v>
      </c>
      <c r="H22" s="1">
        <v>1.38</v>
      </c>
    </row>
    <row r="23" spans="1:9" x14ac:dyDescent="0.25">
      <c r="A23" s="14">
        <v>6</v>
      </c>
      <c r="B23" s="13" t="s">
        <v>10</v>
      </c>
      <c r="C23" s="12">
        <v>19.773</v>
      </c>
      <c r="D23" s="12">
        <v>2.7961747219999999</v>
      </c>
      <c r="E23" s="11">
        <f t="shared" si="0"/>
        <v>14.141378253173521</v>
      </c>
      <c r="F23" s="11">
        <f t="shared" si="1"/>
        <v>75.125597044599672</v>
      </c>
      <c r="H23" s="1">
        <v>3.722</v>
      </c>
    </row>
    <row r="24" spans="1:9" x14ac:dyDescent="0.25">
      <c r="A24" s="14">
        <v>7</v>
      </c>
      <c r="B24" s="13" t="s">
        <v>9</v>
      </c>
      <c r="C24" s="12">
        <v>43.213000000000001</v>
      </c>
      <c r="D24" s="12">
        <v>12.593087518999999</v>
      </c>
      <c r="E24" s="11">
        <f t="shared" si="0"/>
        <v>29.141896001203339</v>
      </c>
      <c r="F24" s="11">
        <f t="shared" si="1"/>
        <v>1191.3990084200568</v>
      </c>
      <c r="H24" s="1">
        <v>1.0569999999999999</v>
      </c>
    </row>
    <row r="25" spans="1:9" x14ac:dyDescent="0.25">
      <c r="A25" s="14">
        <v>8</v>
      </c>
      <c r="B25" s="13" t="s">
        <v>8</v>
      </c>
      <c r="C25" s="12">
        <v>453.24099999999999</v>
      </c>
      <c r="D25" s="12">
        <v>33.829457847999997</v>
      </c>
      <c r="E25" s="11">
        <f t="shared" si="0"/>
        <v>7.46390062858391</v>
      </c>
      <c r="F25" s="11">
        <f t="shared" si="1"/>
        <v>53.932973850936627</v>
      </c>
      <c r="H25" s="1">
        <v>62.725000000000001</v>
      </c>
    </row>
    <row r="26" spans="1:9" ht="30" x14ac:dyDescent="0.25">
      <c r="A26" s="14">
        <v>9</v>
      </c>
      <c r="B26" s="16" t="s">
        <v>7</v>
      </c>
      <c r="C26" s="12">
        <v>1087.432</v>
      </c>
      <c r="D26" s="12">
        <v>298.155607051</v>
      </c>
      <c r="E26" s="11">
        <f t="shared" si="0"/>
        <v>27.418321977925974</v>
      </c>
      <c r="F26" s="11">
        <f t="shared" si="1"/>
        <v>120.84188798007555</v>
      </c>
      <c r="H26" s="15">
        <v>246.732</v>
      </c>
    </row>
    <row r="27" spans="1:9" x14ac:dyDescent="0.25">
      <c r="A27" s="14">
        <v>10</v>
      </c>
      <c r="B27" s="13" t="s">
        <v>6</v>
      </c>
      <c r="C27" s="12">
        <v>285.08600000000001</v>
      </c>
      <c r="D27" s="12">
        <v>96.216572309</v>
      </c>
      <c r="E27" s="11">
        <f t="shared" si="0"/>
        <v>33.750016594641615</v>
      </c>
      <c r="F27" s="11">
        <f t="shared" si="1"/>
        <v>108.4338096412834</v>
      </c>
      <c r="H27" s="1">
        <v>88.733000000000004</v>
      </c>
    </row>
    <row r="28" spans="1:9" ht="28.5" x14ac:dyDescent="0.25">
      <c r="A28" s="9" t="s">
        <v>5</v>
      </c>
      <c r="B28" s="8" t="s">
        <v>4</v>
      </c>
      <c r="C28" s="7"/>
      <c r="D28" s="7">
        <v>0</v>
      </c>
      <c r="E28" s="6"/>
      <c r="F28" s="6"/>
      <c r="I28" s="10"/>
    </row>
    <row r="29" spans="1:9" x14ac:dyDescent="0.25">
      <c r="A29" s="9" t="s">
        <v>3</v>
      </c>
      <c r="B29" s="8" t="s">
        <v>2</v>
      </c>
      <c r="C29" s="7">
        <v>1</v>
      </c>
      <c r="D29" s="7">
        <v>1</v>
      </c>
      <c r="E29" s="6">
        <f>D29/C29*100</f>
        <v>100</v>
      </c>
      <c r="F29" s="6">
        <f>D29/1*100</f>
        <v>100</v>
      </c>
      <c r="H29" s="1">
        <v>1</v>
      </c>
    </row>
    <row r="30" spans="1:9" x14ac:dyDescent="0.25">
      <c r="A30" s="5" t="s">
        <v>1</v>
      </c>
      <c r="B30" s="4" t="s">
        <v>0</v>
      </c>
      <c r="C30" s="3">
        <v>146.41999999999999</v>
      </c>
      <c r="D30" s="3">
        <v>0</v>
      </c>
      <c r="E30" s="2">
        <f>D30/C30*100</f>
        <v>0</v>
      </c>
      <c r="F30" s="2"/>
    </row>
  </sheetData>
  <mergeCells count="7">
    <mergeCell ref="A4:F4"/>
    <mergeCell ref="A7:A8"/>
    <mergeCell ref="B7:B8"/>
    <mergeCell ref="C7:C8"/>
    <mergeCell ref="D7:D8"/>
    <mergeCell ref="E7:F7"/>
    <mergeCell ref="A5:F5"/>
  </mergeCells>
  <pageMargins left="0.68" right="0.18" top="0.59055118110236227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32"/>
  <sheetViews>
    <sheetView tabSelected="1" workbookViewId="0">
      <selection activeCell="A5" sqref="A5:F5"/>
    </sheetView>
  </sheetViews>
  <sheetFormatPr defaultRowHeight="15" x14ac:dyDescent="0.25"/>
  <cols>
    <col min="1" max="1" width="6.28515625" style="43" customWidth="1"/>
    <col min="2" max="2" width="42.140625" style="43" customWidth="1"/>
    <col min="3" max="3" width="14.42578125" style="43" customWidth="1"/>
    <col min="4" max="4" width="13.42578125" style="43" customWidth="1"/>
    <col min="5" max="6" width="11" style="43" customWidth="1"/>
    <col min="7" max="7" width="9.140625" style="43"/>
    <col min="8" max="8" width="9.140625" style="43" hidden="1" customWidth="1"/>
    <col min="9" max="10" width="9.140625" style="43"/>
    <col min="11" max="11" width="10.42578125" style="43" bestFit="1" customWidth="1"/>
    <col min="12" max="16384" width="9.140625" style="43"/>
  </cols>
  <sheetData>
    <row r="1" spans="1:8" s="36" customFormat="1" ht="15.75" x14ac:dyDescent="0.25">
      <c r="A1" s="35" t="s">
        <v>43</v>
      </c>
      <c r="F1" s="37" t="s">
        <v>39</v>
      </c>
    </row>
    <row r="2" spans="1:8" s="36" customFormat="1" ht="15.75" x14ac:dyDescent="0.25">
      <c r="A2" s="35" t="s">
        <v>38</v>
      </c>
    </row>
    <row r="3" spans="1:8" s="36" customFormat="1" ht="15.75" x14ac:dyDescent="0.25">
      <c r="A3" s="35"/>
    </row>
    <row r="4" spans="1:8" s="36" customFormat="1" ht="15.75" x14ac:dyDescent="0.25">
      <c r="A4" s="68" t="s">
        <v>46</v>
      </c>
      <c r="B4" s="68"/>
      <c r="C4" s="68"/>
      <c r="D4" s="68"/>
      <c r="E4" s="68"/>
      <c r="F4" s="68"/>
    </row>
    <row r="5" spans="1:8" s="36" customFormat="1" ht="15.75" x14ac:dyDescent="0.25">
      <c r="A5" s="69" t="s">
        <v>45</v>
      </c>
      <c r="B5" s="69"/>
      <c r="C5" s="69"/>
      <c r="D5" s="69"/>
      <c r="E5" s="69"/>
      <c r="F5" s="69"/>
    </row>
    <row r="6" spans="1:8" s="36" customFormat="1" ht="28.5" customHeight="1" x14ac:dyDescent="0.25">
      <c r="F6" s="38" t="s">
        <v>35</v>
      </c>
    </row>
    <row r="7" spans="1:8" s="39" customFormat="1" ht="36.75" customHeight="1" x14ac:dyDescent="0.2">
      <c r="A7" s="70" t="s">
        <v>34</v>
      </c>
      <c r="B7" s="70" t="s">
        <v>33</v>
      </c>
      <c r="C7" s="71" t="s">
        <v>41</v>
      </c>
      <c r="D7" s="71" t="s">
        <v>42</v>
      </c>
      <c r="E7" s="70" t="s">
        <v>30</v>
      </c>
      <c r="F7" s="70"/>
    </row>
    <row r="8" spans="1:8" s="39" customFormat="1" ht="19.5" customHeight="1" x14ac:dyDescent="0.2">
      <c r="A8" s="70"/>
      <c r="B8" s="70"/>
      <c r="C8" s="71"/>
      <c r="D8" s="71"/>
      <c r="E8" s="40" t="s">
        <v>29</v>
      </c>
      <c r="F8" s="40" t="s">
        <v>28</v>
      </c>
    </row>
    <row r="9" spans="1:8" s="42" customFormat="1" x14ac:dyDescent="0.25">
      <c r="A9" s="41" t="s">
        <v>27</v>
      </c>
      <c r="B9" s="41" t="s">
        <v>26</v>
      </c>
      <c r="C9" s="41">
        <v>1</v>
      </c>
      <c r="D9" s="41">
        <v>2</v>
      </c>
      <c r="E9" s="41" t="s">
        <v>25</v>
      </c>
      <c r="F9" s="41">
        <v>4</v>
      </c>
    </row>
    <row r="10" spans="1:8" x14ac:dyDescent="0.25">
      <c r="A10" s="41"/>
      <c r="B10" s="47" t="s">
        <v>24</v>
      </c>
      <c r="C10" s="48">
        <v>10312.096</v>
      </c>
      <c r="D10" s="48">
        <f>D12+D16+D28+D29+D30+0.873</f>
        <v>2909.5320000000006</v>
      </c>
      <c r="E10" s="49">
        <f>D10/C10*100</f>
        <v>28.214748970529374</v>
      </c>
      <c r="F10" s="49">
        <f>D10/'Bao cao 2019'!D10*100</f>
        <v>114.68766854483268</v>
      </c>
      <c r="H10" s="39">
        <f>H12+H16+H28+H29+H30</f>
        <v>2015.528</v>
      </c>
    </row>
    <row r="11" spans="1:8" x14ac:dyDescent="0.25">
      <c r="A11" s="41"/>
      <c r="B11" s="50" t="s">
        <v>16</v>
      </c>
      <c r="C11" s="51"/>
      <c r="D11" s="51"/>
      <c r="E11" s="52"/>
      <c r="F11" s="49"/>
    </row>
    <row r="12" spans="1:8" x14ac:dyDescent="0.25">
      <c r="A12" s="53" t="s">
        <v>23</v>
      </c>
      <c r="B12" s="54" t="s">
        <v>22</v>
      </c>
      <c r="C12" s="55">
        <f>SUM(C13:C15)</f>
        <v>2144.6480000000001</v>
      </c>
      <c r="D12" s="56">
        <f>SUM(D13:D15)</f>
        <v>1616.5540000000001</v>
      </c>
      <c r="E12" s="57">
        <f>D12/C12*100</f>
        <v>75.376192270246676</v>
      </c>
      <c r="F12" s="49">
        <f>D12/'Bao cao 2019'!D12*100</f>
        <v>242.71778859288435</v>
      </c>
      <c r="H12" s="39">
        <f>H13</f>
        <v>750.28099999999995</v>
      </c>
    </row>
    <row r="13" spans="1:8" x14ac:dyDescent="0.25">
      <c r="A13" s="41">
        <v>1</v>
      </c>
      <c r="B13" s="58" t="s">
        <v>21</v>
      </c>
      <c r="C13" s="59">
        <v>2144.6480000000001</v>
      </c>
      <c r="D13" s="60">
        <v>1616.5540000000001</v>
      </c>
      <c r="E13" s="61">
        <f>D13/C13*100</f>
        <v>75.376192270246676</v>
      </c>
      <c r="F13" s="49">
        <f>D13/'Bao cao 2019'!D13*100</f>
        <v>242.71778859288435</v>
      </c>
      <c r="H13" s="43">
        <v>750.28099999999995</v>
      </c>
    </row>
    <row r="14" spans="1:8" ht="60" x14ac:dyDescent="0.25">
      <c r="A14" s="41">
        <v>2</v>
      </c>
      <c r="B14" s="62" t="s">
        <v>20</v>
      </c>
      <c r="C14" s="59">
        <v>0</v>
      </c>
      <c r="D14" s="59">
        <v>0</v>
      </c>
      <c r="E14" s="61"/>
      <c r="F14" s="49"/>
    </row>
    <row r="15" spans="1:8" x14ac:dyDescent="0.25">
      <c r="A15" s="41">
        <v>3</v>
      </c>
      <c r="B15" s="58" t="s">
        <v>19</v>
      </c>
      <c r="C15" s="59">
        <v>0</v>
      </c>
      <c r="D15" s="59">
        <v>0</v>
      </c>
      <c r="E15" s="61"/>
      <c r="F15" s="49"/>
    </row>
    <row r="16" spans="1:8" x14ac:dyDescent="0.25">
      <c r="A16" s="53" t="s">
        <v>18</v>
      </c>
      <c r="B16" s="54" t="s">
        <v>17</v>
      </c>
      <c r="C16" s="55">
        <v>6114.6719999999996</v>
      </c>
      <c r="D16" s="55">
        <v>1290.4970000000001</v>
      </c>
      <c r="E16" s="57">
        <f>D16/C16*100</f>
        <v>21.104925987853481</v>
      </c>
      <c r="F16" s="49">
        <f>D16/'Bao cao 2019'!D16*100</f>
        <v>82.143647318671327</v>
      </c>
      <c r="H16" s="39">
        <v>1264.2470000000001</v>
      </c>
    </row>
    <row r="17" spans="1:11" x14ac:dyDescent="0.25">
      <c r="A17" s="63"/>
      <c r="B17" s="50" t="s">
        <v>16</v>
      </c>
      <c r="C17" s="51"/>
      <c r="D17" s="51"/>
      <c r="E17" s="52"/>
      <c r="F17" s="49"/>
    </row>
    <row r="18" spans="1:11" x14ac:dyDescent="0.25">
      <c r="A18" s="41">
        <v>1</v>
      </c>
      <c r="B18" s="58" t="s">
        <v>15</v>
      </c>
      <c r="C18" s="59">
        <v>2779.1320000000001</v>
      </c>
      <c r="D18" s="59">
        <v>547.36900000000003</v>
      </c>
      <c r="E18" s="61">
        <f t="shared" ref="E18:E28" si="0">D18/C18*100</f>
        <v>19.695681961130308</v>
      </c>
      <c r="F18" s="49">
        <f>D18/'Bao cao 2019'!D18*100</f>
        <v>72.725126596455851</v>
      </c>
      <c r="H18" s="43">
        <v>475.892</v>
      </c>
    </row>
    <row r="19" spans="1:11" x14ac:dyDescent="0.25">
      <c r="A19" s="41">
        <v>2</v>
      </c>
      <c r="B19" s="58" t="s">
        <v>14</v>
      </c>
      <c r="C19" s="59">
        <v>28.686</v>
      </c>
      <c r="D19" s="59">
        <v>12.385</v>
      </c>
      <c r="E19" s="61">
        <f t="shared" si="0"/>
        <v>43.17437077319947</v>
      </c>
      <c r="F19" s="49">
        <f>D19/'Bao cao 2019'!D19*100</f>
        <v>328.38404688059757</v>
      </c>
      <c r="H19" s="43">
        <v>2.5819999999999999</v>
      </c>
    </row>
    <row r="20" spans="1:11" x14ac:dyDescent="0.25">
      <c r="A20" s="41">
        <v>3</v>
      </c>
      <c r="B20" s="58" t="s">
        <v>13</v>
      </c>
      <c r="C20" s="59">
        <v>640.40099999999995</v>
      </c>
      <c r="D20" s="59">
        <v>210.20500000000001</v>
      </c>
      <c r="E20" s="61">
        <f t="shared" si="0"/>
        <v>32.823964984439442</v>
      </c>
      <c r="F20" s="49">
        <f>D20/'Bao cao 2019'!D20*100</f>
        <v>65.56408260008925</v>
      </c>
      <c r="H20" s="43">
        <v>333.87700000000001</v>
      </c>
      <c r="K20" s="44"/>
    </row>
    <row r="21" spans="1:11" x14ac:dyDescent="0.25">
      <c r="A21" s="41">
        <v>4</v>
      </c>
      <c r="B21" s="58" t="s">
        <v>12</v>
      </c>
      <c r="C21" s="59">
        <v>66.19</v>
      </c>
      <c r="D21" s="59">
        <v>16.925999999999998</v>
      </c>
      <c r="E21" s="61">
        <f t="shared" si="0"/>
        <v>25.571838646321194</v>
      </c>
      <c r="F21" s="49">
        <f>D21/'Bao cao 2019'!D21*100</f>
        <v>156.98387043689897</v>
      </c>
      <c r="H21" s="43">
        <v>9.0190000000000001</v>
      </c>
    </row>
    <row r="22" spans="1:11" x14ac:dyDescent="0.25">
      <c r="A22" s="41">
        <v>5</v>
      </c>
      <c r="B22" s="58" t="s">
        <v>11</v>
      </c>
      <c r="C22" s="59">
        <v>11.353</v>
      </c>
      <c r="D22" s="59">
        <v>1.391</v>
      </c>
      <c r="E22" s="61">
        <f t="shared" si="0"/>
        <v>12.252268122963093</v>
      </c>
      <c r="F22" s="49">
        <f>D22/'Bao cao 2019'!D22*100</f>
        <v>81.125191215239639</v>
      </c>
      <c r="H22" s="43">
        <v>1.38</v>
      </c>
    </row>
    <row r="23" spans="1:11" x14ac:dyDescent="0.25">
      <c r="A23" s="41">
        <v>6</v>
      </c>
      <c r="B23" s="58" t="s">
        <v>10</v>
      </c>
      <c r="C23" s="59">
        <v>22.692</v>
      </c>
      <c r="D23" s="59">
        <v>3.238</v>
      </c>
      <c r="E23" s="61">
        <f t="shared" si="0"/>
        <v>14.269346025030849</v>
      </c>
      <c r="F23" s="49">
        <f>D23/'Bao cao 2019'!D23*100</f>
        <v>115.80106116129892</v>
      </c>
      <c r="H23" s="43">
        <v>3.722</v>
      </c>
      <c r="K23" s="44"/>
    </row>
    <row r="24" spans="1:11" x14ac:dyDescent="0.25">
      <c r="A24" s="41">
        <v>7</v>
      </c>
      <c r="B24" s="58" t="s">
        <v>9</v>
      </c>
      <c r="C24" s="59">
        <v>79.149000000000001</v>
      </c>
      <c r="D24" s="59">
        <v>13.853</v>
      </c>
      <c r="E24" s="61">
        <f t="shared" si="0"/>
        <v>17.502432121694525</v>
      </c>
      <c r="F24" s="49">
        <f>D24/'Bao cao 2019'!D24*100</f>
        <v>110.0047941308999</v>
      </c>
      <c r="H24" s="43">
        <v>1.0569999999999999</v>
      </c>
    </row>
    <row r="25" spans="1:11" x14ac:dyDescent="0.25">
      <c r="A25" s="41">
        <v>8</v>
      </c>
      <c r="B25" s="58" t="s">
        <v>8</v>
      </c>
      <c r="C25" s="59">
        <v>669.89099999999996</v>
      </c>
      <c r="D25" s="59">
        <v>43.764000000000003</v>
      </c>
      <c r="E25" s="61">
        <f t="shared" si="0"/>
        <v>6.5330031303600142</v>
      </c>
      <c r="F25" s="49">
        <f>D25/'Bao cao 2019'!D25*100</f>
        <v>129.36654260507854</v>
      </c>
      <c r="H25" s="43">
        <v>62.725000000000001</v>
      </c>
    </row>
    <row r="26" spans="1:11" ht="30" x14ac:dyDescent="0.25">
      <c r="A26" s="41">
        <v>9</v>
      </c>
      <c r="B26" s="62" t="s">
        <v>7</v>
      </c>
      <c r="C26" s="59">
        <v>1169.711</v>
      </c>
      <c r="D26" s="59">
        <v>287.28399999999999</v>
      </c>
      <c r="E26" s="61">
        <f t="shared" si="0"/>
        <v>24.560254626997608</v>
      </c>
      <c r="F26" s="49">
        <f>D26/'Bao cao 2019'!D26*100</f>
        <v>96.353713700530747</v>
      </c>
      <c r="H26" s="45">
        <v>246.732</v>
      </c>
    </row>
    <row r="27" spans="1:11" x14ac:dyDescent="0.25">
      <c r="A27" s="41">
        <v>10</v>
      </c>
      <c r="B27" s="58" t="s">
        <v>6</v>
      </c>
      <c r="C27" s="59">
        <v>326.875</v>
      </c>
      <c r="D27" s="59">
        <v>90.778000000000006</v>
      </c>
      <c r="E27" s="61">
        <f t="shared" si="0"/>
        <v>27.771472275334609</v>
      </c>
      <c r="F27" s="49">
        <f>D27/'Bao cao 2019'!D27*100</f>
        <v>94.347572171315775</v>
      </c>
      <c r="H27" s="43">
        <v>88.733000000000004</v>
      </c>
    </row>
    <row r="28" spans="1:11" ht="28.5" x14ac:dyDescent="0.25">
      <c r="A28" s="53" t="s">
        <v>5</v>
      </c>
      <c r="B28" s="54" t="s">
        <v>4</v>
      </c>
      <c r="C28" s="55">
        <v>6.5</v>
      </c>
      <c r="D28" s="55">
        <v>0.60799999999999998</v>
      </c>
      <c r="E28" s="57">
        <f t="shared" si="0"/>
        <v>9.3538461538461544</v>
      </c>
      <c r="F28" s="49"/>
      <c r="I28" s="46"/>
    </row>
    <row r="29" spans="1:11" x14ac:dyDescent="0.25">
      <c r="A29" s="53" t="s">
        <v>3</v>
      </c>
      <c r="B29" s="54" t="s">
        <v>2</v>
      </c>
      <c r="C29" s="55">
        <v>1</v>
      </c>
      <c r="D29" s="55">
        <v>1</v>
      </c>
      <c r="E29" s="57">
        <f>D29/C29*100</f>
        <v>100</v>
      </c>
      <c r="F29" s="49">
        <f>D29/'Bao cao 2019'!D29*100</f>
        <v>100</v>
      </c>
      <c r="H29" s="43">
        <v>1</v>
      </c>
    </row>
    <row r="30" spans="1:11" x14ac:dyDescent="0.25">
      <c r="A30" s="53" t="s">
        <v>1</v>
      </c>
      <c r="B30" s="54" t="s">
        <v>0</v>
      </c>
      <c r="C30" s="55">
        <v>187.751</v>
      </c>
      <c r="D30" s="55">
        <v>0</v>
      </c>
      <c r="E30" s="57">
        <f>D30/C30*100</f>
        <v>0</v>
      </c>
      <c r="F30" s="49"/>
    </row>
    <row r="32" spans="1:11" ht="15.75" x14ac:dyDescent="0.25">
      <c r="A32" s="36" t="s">
        <v>44</v>
      </c>
    </row>
  </sheetData>
  <mergeCells count="7">
    <mergeCell ref="A4:F4"/>
    <mergeCell ref="A5:F5"/>
    <mergeCell ref="A7:A8"/>
    <mergeCell ref="B7:B8"/>
    <mergeCell ref="C7:C8"/>
    <mergeCell ref="D7:D8"/>
    <mergeCell ref="E7:F7"/>
  </mergeCells>
  <pageMargins left="0.68" right="0.18" top="0.59055118110236227" bottom="0.74803149606299213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B469F-A94A-4BF8-B3B0-4D338566B1F0}"/>
</file>

<file path=customXml/itemProps2.xml><?xml version="1.0" encoding="utf-8"?>
<ds:datastoreItem xmlns:ds="http://schemas.openxmlformats.org/officeDocument/2006/customXml" ds:itemID="{31F65E99-C6E3-4EA2-ADFD-DBAB17B0B2E6}"/>
</file>

<file path=customXml/itemProps3.xml><?xml version="1.0" encoding="utf-8"?>
<ds:datastoreItem xmlns:ds="http://schemas.openxmlformats.org/officeDocument/2006/customXml" ds:itemID="{DFE3D00D-BE67-43A8-81AF-51EA46328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 cao 2019</vt:lpstr>
      <vt:lpstr>Bao cao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letranhongthai</cp:lastModifiedBy>
  <cp:lastPrinted>2020-04-08T02:11:56Z</cp:lastPrinted>
  <dcterms:created xsi:type="dcterms:W3CDTF">2019-04-19T07:54:08Z</dcterms:created>
  <dcterms:modified xsi:type="dcterms:W3CDTF">2020-04-16T01:55:00Z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