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QLNS\2020\47 Cong khai tinh hinh thuc hien du toan 09 thang 2020\TH 2020\9T\"/>
    </mc:Choice>
  </mc:AlternateContent>
  <bookViews>
    <workbookView xWindow="-120" yWindow="-120" windowWidth="20730" windowHeight="11160" firstSheet="1" activeTab="1"/>
  </bookViews>
  <sheets>
    <sheet name="Bao cao 2019" sheetId="1" state="hidden" r:id="rId1"/>
    <sheet name="Bao cao 2020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E30" i="2" l="1"/>
  <c r="E29" i="2"/>
  <c r="E27" i="2"/>
  <c r="E26" i="2"/>
  <c r="E25" i="2"/>
  <c r="E24" i="2"/>
  <c r="E23" i="2"/>
  <c r="E22" i="2"/>
  <c r="E21" i="2"/>
  <c r="E20" i="2"/>
  <c r="E19" i="2"/>
  <c r="E18" i="2"/>
  <c r="E16" i="2"/>
  <c r="E13" i="2"/>
  <c r="H12" i="2"/>
  <c r="H10" i="2" s="1"/>
  <c r="D12" i="2"/>
  <c r="D10" i="2" s="1"/>
  <c r="C12" i="2" l="1"/>
  <c r="E12" i="2" s="1"/>
  <c r="H10" i="1"/>
  <c r="D12" i="1"/>
  <c r="D10" i="1" s="1"/>
  <c r="H12" i="1"/>
  <c r="C13" i="1"/>
  <c r="C12" i="1" s="1"/>
  <c r="F13" i="1"/>
  <c r="E14" i="1"/>
  <c r="F14" i="1"/>
  <c r="E16" i="1"/>
  <c r="F16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9" i="1"/>
  <c r="F29" i="1"/>
  <c r="E30" i="1"/>
  <c r="F12" i="1" l="1"/>
  <c r="E10" i="2"/>
  <c r="E10" i="1"/>
  <c r="F10" i="1"/>
  <c r="E13" i="1"/>
  <c r="E12" i="1"/>
</calcChain>
</file>

<file path=xl/sharedStrings.xml><?xml version="1.0" encoding="utf-8"?>
<sst xmlns="http://schemas.openxmlformats.org/spreadsheetml/2006/main" count="87" uniqueCount="49">
  <si>
    <t>Dự phòng ngân sách</t>
  </si>
  <si>
    <t>V</t>
  </si>
  <si>
    <t>Chi bổ sung quỹ dự trữ tài chính</t>
  </si>
  <si>
    <t>IV</t>
  </si>
  <si>
    <t>Chi trả nợ lãi các khoản do chính quyền địa phương vay</t>
  </si>
  <si>
    <t>III</t>
  </si>
  <si>
    <t>Chi đảm bảo xã hội</t>
  </si>
  <si>
    <t>Chi hoạt động của cơ quan quản lý nhà nước, đảng, đoàn thể</t>
  </si>
  <si>
    <t>Chi các hoạt động kinh tế</t>
  </si>
  <si>
    <t>Chi bảo vệ môi trường</t>
  </si>
  <si>
    <t>Chi thể dục thể thao</t>
  </si>
  <si>
    <t>Chi phát thanh, truyền hình, thông tấn</t>
  </si>
  <si>
    <t>Chi văn hoá thông tin</t>
  </si>
  <si>
    <t>Chi y tế, dân số và gia đình</t>
  </si>
  <si>
    <t>Chi khoa học và công nghệ</t>
  </si>
  <si>
    <t>Chi giáo duc - đào tạo và dạy nghề</t>
  </si>
  <si>
    <t>Trong đó:</t>
  </si>
  <si>
    <t>Chi thường xuyên</t>
  </si>
  <si>
    <t>II</t>
  </si>
  <si>
    <t>Chi đầu tư phát triển khác</t>
  </si>
  <si>
    <t>Chi đầu tư và hỗ trợ vốn cho doanh nghiệp cung cấp sản phẩm, dịch vụ công ích; các tổ chức kinh tế; các tổ chức tài chính; đầu tư vốn nhà nước vào doanh nghiệp</t>
  </si>
  <si>
    <t>Chi đầu tư cho các dự án</t>
  </si>
  <si>
    <t>Chi đầu tư phát triển</t>
  </si>
  <si>
    <t>I</t>
  </si>
  <si>
    <t>TỔNG CHI NSĐP</t>
  </si>
  <si>
    <t>3=2/1</t>
  </si>
  <si>
    <t>B</t>
  </si>
  <si>
    <t>A</t>
  </si>
  <si>
    <t xml:space="preserve">CÙNG KỲ </t>
  </si>
  <si>
    <t>DỰ TOÁN</t>
  </si>
  <si>
    <t>SO SÁNH ƯỚC THỰC HIỆN VỚI (%)</t>
  </si>
  <si>
    <t>THỰC HIỆN ĐẾN 31/3/2019</t>
  </si>
  <si>
    <t>DỰ TOÁN NĂM 2019</t>
  </si>
  <si>
    <t>NỘI DUNG</t>
  </si>
  <si>
    <t>STT</t>
  </si>
  <si>
    <t>Đơn vị: Tỷ đồng.</t>
  </si>
  <si>
    <t>(Ban hành kèm theo Báo cáo số  128/BC-UBND ngày 12 tháng 04 năm 2019 của Uỷ ban nhân dân tỉnh)</t>
  </si>
  <si>
    <t>THỰC HIỆN CHI NGÂN SÁCH NHÀ NƯỚC NĂM 2019</t>
  </si>
  <si>
    <t xml:space="preserve">    TỈNH BẾN TRE</t>
  </si>
  <si>
    <t>Biểu số 61/CK-NSNN</t>
  </si>
  <si>
    <t>UỶ BAN NHÂN DÂN</t>
  </si>
  <si>
    <t>DỰ TOÁN NĂM 2020</t>
  </si>
  <si>
    <t>ỦY BAN NHÂN DÂN</t>
  </si>
  <si>
    <t>Ghi chú: Bao gồm số chi từ nguồn năm trước chuyển sang.</t>
  </si>
  <si>
    <t>VI</t>
  </si>
  <si>
    <t>Các nhiệm vụ chi khác</t>
  </si>
  <si>
    <t>ƯỚC THỰC HIỆN CHI NGÂN SÁCH NHÀ NƯỚC 9 THÁNG NĂM 2020</t>
  </si>
  <si>
    <t>THỰC HIỆN ĐẾN 30/9/2020</t>
  </si>
  <si>
    <t>(Ban hành kèm theo Báo cáo số 446/BC-UBND ngày 08 tháng 10 năm 2020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</si>
</sst>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-* #,##0.00_-;\-* #,##0.00_-;_-* &quot;-&quot;_-;_-@_-"/>
    <numFmt numFmtId="166" formatCode="_-* #,##0.000_-;\-* #,##0.000_-;_-* &quot;-&quot;_-;_-@_-"/>
    <numFmt numFmtId="167" formatCode="0.000"/>
    <numFmt numFmtId="168" formatCode="_(* #,##0.000_);_(* \(#,##0.000\);_(* &quot;-&quot;???_);_(@_)"/>
  </numFmts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5" fontId="3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167" fontId="2" fillId="0" borderId="0" xfId="0" applyNumberFormat="1" applyFont="1"/>
    <xf numFmtId="165" fontId="2" fillId="0" borderId="2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165" fontId="4" fillId="0" borderId="2" xfId="1" applyNumberFormat="1" applyFont="1" applyBorder="1" applyAlignment="1">
      <alignment vertical="center"/>
    </xf>
    <xf numFmtId="16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166" fontId="2" fillId="0" borderId="2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165" fontId="3" fillId="0" borderId="3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167" fontId="12" fillId="0" borderId="0" xfId="0" applyNumberFormat="1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165" fontId="11" fillId="0" borderId="4" xfId="1" applyNumberFormat="1" applyFont="1" applyBorder="1" applyAlignment="1">
      <alignment horizontal="right" vertical="center"/>
    </xf>
    <xf numFmtId="166" fontId="11" fillId="0" borderId="0" xfId="1" applyNumberFormat="1" applyFont="1" applyBorder="1" applyAlignment="1">
      <alignment horizontal="right" vertical="center"/>
    </xf>
    <xf numFmtId="166" fontId="13" fillId="0" borderId="4" xfId="1" applyNumberFormat="1" applyFont="1" applyBorder="1" applyAlignment="1">
      <alignment vertical="center"/>
    </xf>
    <xf numFmtId="166" fontId="13" fillId="0" borderId="0" xfId="1" applyNumberFormat="1" applyFont="1" applyBorder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165" fontId="12" fillId="0" borderId="4" xfId="1" applyNumberFormat="1" applyFont="1" applyBorder="1" applyAlignment="1">
      <alignment horizontal="right" vertical="center"/>
    </xf>
    <xf numFmtId="166" fontId="12" fillId="0" borderId="0" xfId="1" applyNumberFormat="1" applyFont="1" applyFill="1" applyBorder="1" applyAlignment="1">
      <alignment vertical="center"/>
    </xf>
    <xf numFmtId="166" fontId="1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8" fontId="12" fillId="0" borderId="0" xfId="0" applyNumberFormat="1" applyFont="1" applyBorder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166" fontId="11" fillId="0" borderId="4" xfId="1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justify" vertical="center"/>
    </xf>
    <xf numFmtId="165" fontId="13" fillId="0" borderId="4" xfId="1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justify" vertical="center"/>
    </xf>
    <xf numFmtId="166" fontId="11" fillId="0" borderId="4" xfId="1" applyNumberFormat="1" applyFont="1" applyBorder="1" applyAlignment="1">
      <alignment vertical="center"/>
    </xf>
    <xf numFmtId="166" fontId="11" fillId="0" borderId="4" xfId="1" applyNumberFormat="1" applyFont="1" applyFill="1" applyBorder="1" applyAlignment="1">
      <alignment vertical="center"/>
    </xf>
    <xf numFmtId="165" fontId="11" fillId="0" borderId="4" xfId="1" applyNumberFormat="1" applyFont="1" applyBorder="1" applyAlignment="1">
      <alignment vertical="center"/>
    </xf>
    <xf numFmtId="0" fontId="12" fillId="0" borderId="4" xfId="0" applyFont="1" applyBorder="1" applyAlignment="1">
      <alignment horizontal="justify" vertical="center"/>
    </xf>
    <xf numFmtId="166" fontId="12" fillId="0" borderId="4" xfId="1" applyNumberFormat="1" applyFont="1" applyBorder="1" applyAlignment="1">
      <alignment vertical="center"/>
    </xf>
    <xf numFmtId="166" fontId="12" fillId="0" borderId="4" xfId="1" applyNumberFormat="1" applyFont="1" applyFill="1" applyBorder="1" applyAlignment="1">
      <alignment vertical="center"/>
    </xf>
    <xf numFmtId="165" fontId="12" fillId="0" borderId="4" xfId="1" applyNumberFormat="1" applyFont="1" applyBorder="1" applyAlignment="1">
      <alignment vertical="center"/>
    </xf>
    <xf numFmtId="0" fontId="12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38100</xdr:rowOff>
    </xdr:from>
    <xdr:to>
      <xdr:col>1</xdr:col>
      <xdr:colOff>419100</xdr:colOff>
      <xdr:row>2</xdr:row>
      <xdr:rowOff>39688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733425" y="419100"/>
          <a:ext cx="295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38100</xdr:rowOff>
    </xdr:from>
    <xdr:to>
      <xdr:col>1</xdr:col>
      <xdr:colOff>419100</xdr:colOff>
      <xdr:row>2</xdr:row>
      <xdr:rowOff>39688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42925" y="438150"/>
          <a:ext cx="295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30"/>
  <sheetViews>
    <sheetView workbookViewId="0">
      <selection activeCell="D10" sqref="D10"/>
    </sheetView>
  </sheetViews>
  <sheetFormatPr defaultRowHeight="15" x14ac:dyDescent="0.25"/>
  <cols>
    <col min="1" max="1" width="6.28515625" style="1" customWidth="1"/>
    <col min="2" max="2" width="42.140625" style="1" customWidth="1"/>
    <col min="3" max="3" width="14.42578125" style="1" customWidth="1"/>
    <col min="4" max="4" width="13.42578125" style="1" customWidth="1"/>
    <col min="5" max="6" width="11" style="1" customWidth="1"/>
    <col min="7" max="7" width="9.140625" style="1"/>
    <col min="8" max="8" width="9.140625" style="1" hidden="1" customWidth="1"/>
    <col min="9" max="16384" width="9.140625" style="1"/>
  </cols>
  <sheetData>
    <row r="1" spans="1:8" s="31" customFormat="1" ht="15.75" x14ac:dyDescent="0.25">
      <c r="A1" s="33" t="s">
        <v>40</v>
      </c>
      <c r="F1" s="34" t="s">
        <v>39</v>
      </c>
    </row>
    <row r="2" spans="1:8" s="31" customFormat="1" ht="15.75" x14ac:dyDescent="0.25">
      <c r="A2" s="33" t="s">
        <v>38</v>
      </c>
    </row>
    <row r="3" spans="1:8" s="31" customFormat="1" ht="15.75" x14ac:dyDescent="0.25">
      <c r="A3" s="33"/>
    </row>
    <row r="4" spans="1:8" s="31" customFormat="1" ht="15.75" x14ac:dyDescent="0.25">
      <c r="A4" s="75" t="s">
        <v>37</v>
      </c>
      <c r="B4" s="75"/>
      <c r="C4" s="75"/>
      <c r="D4" s="75"/>
      <c r="E4" s="75"/>
      <c r="F4" s="75"/>
    </row>
    <row r="5" spans="1:8" s="31" customFormat="1" ht="15.75" x14ac:dyDescent="0.25">
      <c r="A5" s="78" t="s">
        <v>36</v>
      </c>
      <c r="B5" s="78"/>
      <c r="C5" s="78"/>
      <c r="D5" s="78"/>
      <c r="E5" s="78"/>
      <c r="F5" s="78"/>
    </row>
    <row r="6" spans="1:8" s="31" customFormat="1" ht="28.5" customHeight="1" x14ac:dyDescent="0.25">
      <c r="F6" s="32" t="s">
        <v>35</v>
      </c>
    </row>
    <row r="7" spans="1:8" s="21" customFormat="1" ht="36.75" customHeight="1" x14ac:dyDescent="0.2">
      <c r="A7" s="76" t="s">
        <v>34</v>
      </c>
      <c r="B7" s="76" t="s">
        <v>33</v>
      </c>
      <c r="C7" s="77" t="s">
        <v>32</v>
      </c>
      <c r="D7" s="77" t="s">
        <v>31</v>
      </c>
      <c r="E7" s="76" t="s">
        <v>30</v>
      </c>
      <c r="F7" s="76"/>
    </row>
    <row r="8" spans="1:8" s="21" customFormat="1" ht="19.5" customHeight="1" x14ac:dyDescent="0.2">
      <c r="A8" s="76"/>
      <c r="B8" s="76"/>
      <c r="C8" s="77"/>
      <c r="D8" s="77"/>
      <c r="E8" s="30" t="s">
        <v>29</v>
      </c>
      <c r="F8" s="30" t="s">
        <v>28</v>
      </c>
    </row>
    <row r="9" spans="1:8" s="28" customFormat="1" x14ac:dyDescent="0.25">
      <c r="A9" s="29" t="s">
        <v>27</v>
      </c>
      <c r="B9" s="29" t="s">
        <v>26</v>
      </c>
      <c r="C9" s="29">
        <v>1</v>
      </c>
      <c r="D9" s="29">
        <v>2</v>
      </c>
      <c r="E9" s="29" t="s">
        <v>25</v>
      </c>
      <c r="F9" s="29">
        <v>4</v>
      </c>
    </row>
    <row r="10" spans="1:8" x14ac:dyDescent="0.25">
      <c r="A10" s="27"/>
      <c r="B10" s="26" t="s">
        <v>24</v>
      </c>
      <c r="C10" s="25">
        <v>9413.0810000000001</v>
      </c>
      <c r="D10" s="25">
        <f>D12+D16+D29+298.350162472+0.520977</f>
        <v>2536.9179066210004</v>
      </c>
      <c r="E10" s="24">
        <f>D10/C10*100</f>
        <v>26.950983494362795</v>
      </c>
      <c r="F10" s="24">
        <f>D10/H10*100</f>
        <v>125.8686511237254</v>
      </c>
      <c r="H10" s="21">
        <f>H12+H16+H28+H29+H30</f>
        <v>2015.528</v>
      </c>
    </row>
    <row r="11" spans="1:8" x14ac:dyDescent="0.25">
      <c r="A11" s="14"/>
      <c r="B11" s="19" t="s">
        <v>16</v>
      </c>
      <c r="C11" s="18"/>
      <c r="D11" s="18"/>
      <c r="E11" s="17"/>
      <c r="F11" s="17"/>
    </row>
    <row r="12" spans="1:8" x14ac:dyDescent="0.25">
      <c r="A12" s="9" t="s">
        <v>23</v>
      </c>
      <c r="B12" s="8" t="s">
        <v>22</v>
      </c>
      <c r="C12" s="7">
        <f>SUM(C13:C15)</f>
        <v>1903.38</v>
      </c>
      <c r="D12" s="23">
        <f>SUM(D13:D15)</f>
        <v>666.02205358399999</v>
      </c>
      <c r="E12" s="6">
        <f>D12/C12*100</f>
        <v>34.991544178461467</v>
      </c>
      <c r="F12" s="6">
        <f>D12/H12*100</f>
        <v>88.769681437221521</v>
      </c>
      <c r="H12" s="21">
        <f>H13</f>
        <v>750.28099999999995</v>
      </c>
    </row>
    <row r="13" spans="1:8" x14ac:dyDescent="0.25">
      <c r="A13" s="14">
        <v>1</v>
      </c>
      <c r="B13" s="13" t="s">
        <v>21</v>
      </c>
      <c r="C13" s="12">
        <f>1903.38-C14</f>
        <v>1902.38</v>
      </c>
      <c r="D13" s="22">
        <v>666.02205358399999</v>
      </c>
      <c r="E13" s="11">
        <f>D13/C13*100</f>
        <v>35.009937740304245</v>
      </c>
      <c r="F13" s="11">
        <f>D13/H13*100</f>
        <v>88.769681437221521</v>
      </c>
      <c r="H13" s="1">
        <v>750.28099999999995</v>
      </c>
    </row>
    <row r="14" spans="1:8" ht="60" x14ac:dyDescent="0.25">
      <c r="A14" s="14">
        <v>2</v>
      </c>
      <c r="B14" s="16" t="s">
        <v>20</v>
      </c>
      <c r="C14" s="12">
        <v>1</v>
      </c>
      <c r="D14" s="12">
        <v>0</v>
      </c>
      <c r="E14" s="11">
        <f>D14/C14*100</f>
        <v>0</v>
      </c>
      <c r="F14" s="11">
        <f>D14/2*100</f>
        <v>0</v>
      </c>
    </row>
    <row r="15" spans="1:8" x14ac:dyDescent="0.25">
      <c r="A15" s="14">
        <v>3</v>
      </c>
      <c r="B15" s="13" t="s">
        <v>19</v>
      </c>
      <c r="C15" s="12">
        <v>0</v>
      </c>
      <c r="D15" s="12">
        <v>0</v>
      </c>
      <c r="E15" s="11"/>
      <c r="F15" s="11"/>
    </row>
    <row r="16" spans="1:8" x14ac:dyDescent="0.25">
      <c r="A16" s="9" t="s">
        <v>18</v>
      </c>
      <c r="B16" s="8" t="s">
        <v>17</v>
      </c>
      <c r="C16" s="7">
        <v>5452.0950000000003</v>
      </c>
      <c r="D16" s="7">
        <v>1571.024713565</v>
      </c>
      <c r="E16" s="6">
        <f>D16/C16*100</f>
        <v>28.815064916605447</v>
      </c>
      <c r="F16" s="6">
        <f>D16/H16*100</f>
        <v>124.26564694755058</v>
      </c>
      <c r="H16" s="21">
        <v>1264.2470000000001</v>
      </c>
    </row>
    <row r="17" spans="1:9" x14ac:dyDescent="0.25">
      <c r="A17" s="20"/>
      <c r="B17" s="19" t="s">
        <v>16</v>
      </c>
      <c r="C17" s="18"/>
      <c r="D17" s="18"/>
      <c r="E17" s="17"/>
      <c r="F17" s="17"/>
    </row>
    <row r="18" spans="1:9" x14ac:dyDescent="0.25">
      <c r="A18" s="14">
        <v>1</v>
      </c>
      <c r="B18" s="13" t="s">
        <v>15</v>
      </c>
      <c r="C18" s="12">
        <v>2560.143</v>
      </c>
      <c r="D18" s="12">
        <v>752.65458530900003</v>
      </c>
      <c r="E18" s="11">
        <f t="shared" ref="E18:E27" si="0">D18/C18*100</f>
        <v>29.398927532915152</v>
      </c>
      <c r="F18" s="11">
        <f t="shared" ref="F18:F27" si="1">D18/H18*100</f>
        <v>158.15659546892994</v>
      </c>
      <c r="H18" s="1">
        <v>475.892</v>
      </c>
    </row>
    <row r="19" spans="1:9" x14ac:dyDescent="0.25">
      <c r="A19" s="14">
        <v>2</v>
      </c>
      <c r="B19" s="13" t="s">
        <v>14</v>
      </c>
      <c r="C19" s="12">
        <v>20.329000000000001</v>
      </c>
      <c r="D19" s="12">
        <v>3.7714986819999998</v>
      </c>
      <c r="E19" s="11">
        <f t="shared" si="0"/>
        <v>18.552307944316002</v>
      </c>
      <c r="F19" s="11">
        <f t="shared" si="1"/>
        <v>146.06888776142526</v>
      </c>
      <c r="H19" s="1">
        <v>2.5819999999999999</v>
      </c>
    </row>
    <row r="20" spans="1:9" x14ac:dyDescent="0.25">
      <c r="A20" s="14">
        <v>3</v>
      </c>
      <c r="B20" s="13" t="s">
        <v>13</v>
      </c>
      <c r="C20" s="12">
        <v>675.03899999999999</v>
      </c>
      <c r="D20" s="12">
        <v>320.60999203199998</v>
      </c>
      <c r="E20" s="11">
        <f t="shared" si="0"/>
        <v>47.495032439903476</v>
      </c>
      <c r="F20" s="11">
        <f t="shared" si="1"/>
        <v>96.026378586126015</v>
      </c>
      <c r="H20" s="1">
        <v>333.87700000000001</v>
      </c>
    </row>
    <row r="21" spans="1:9" x14ac:dyDescent="0.25">
      <c r="A21" s="14">
        <v>4</v>
      </c>
      <c r="B21" s="13" t="s">
        <v>12</v>
      </c>
      <c r="C21" s="12">
        <v>44.744999999999997</v>
      </c>
      <c r="D21" s="12">
        <v>10.78199942</v>
      </c>
      <c r="E21" s="11">
        <f t="shared" si="0"/>
        <v>24.096545804000449</v>
      </c>
      <c r="F21" s="11">
        <f t="shared" si="1"/>
        <v>119.54761525668034</v>
      </c>
      <c r="H21" s="1">
        <v>9.0190000000000001</v>
      </c>
    </row>
    <row r="22" spans="1:9" x14ac:dyDescent="0.25">
      <c r="A22" s="14">
        <v>5</v>
      </c>
      <c r="B22" s="13" t="s">
        <v>11</v>
      </c>
      <c r="C22" s="12">
        <v>11.068</v>
      </c>
      <c r="D22" s="12">
        <v>1.714633863</v>
      </c>
      <c r="E22" s="11">
        <f t="shared" si="0"/>
        <v>15.491813001445609</v>
      </c>
      <c r="F22" s="11">
        <f t="shared" si="1"/>
        <v>124.24883065217391</v>
      </c>
      <c r="H22" s="1">
        <v>1.38</v>
      </c>
    </row>
    <row r="23" spans="1:9" x14ac:dyDescent="0.25">
      <c r="A23" s="14">
        <v>6</v>
      </c>
      <c r="B23" s="13" t="s">
        <v>10</v>
      </c>
      <c r="C23" s="12">
        <v>19.773</v>
      </c>
      <c r="D23" s="12">
        <v>2.7961747219999999</v>
      </c>
      <c r="E23" s="11">
        <f t="shared" si="0"/>
        <v>14.141378253173521</v>
      </c>
      <c r="F23" s="11">
        <f t="shared" si="1"/>
        <v>75.125597044599672</v>
      </c>
      <c r="H23" s="1">
        <v>3.722</v>
      </c>
    </row>
    <row r="24" spans="1:9" x14ac:dyDescent="0.25">
      <c r="A24" s="14">
        <v>7</v>
      </c>
      <c r="B24" s="13" t="s">
        <v>9</v>
      </c>
      <c r="C24" s="12">
        <v>43.213000000000001</v>
      </c>
      <c r="D24" s="12">
        <v>12.593087518999999</v>
      </c>
      <c r="E24" s="11">
        <f t="shared" si="0"/>
        <v>29.141896001203339</v>
      </c>
      <c r="F24" s="11">
        <f t="shared" si="1"/>
        <v>1191.3990084200568</v>
      </c>
      <c r="H24" s="1">
        <v>1.0569999999999999</v>
      </c>
    </row>
    <row r="25" spans="1:9" x14ac:dyDescent="0.25">
      <c r="A25" s="14">
        <v>8</v>
      </c>
      <c r="B25" s="13" t="s">
        <v>8</v>
      </c>
      <c r="C25" s="12">
        <v>453.24099999999999</v>
      </c>
      <c r="D25" s="12">
        <v>33.829457847999997</v>
      </c>
      <c r="E25" s="11">
        <f t="shared" si="0"/>
        <v>7.46390062858391</v>
      </c>
      <c r="F25" s="11">
        <f t="shared" si="1"/>
        <v>53.932973850936627</v>
      </c>
      <c r="H25" s="1">
        <v>62.725000000000001</v>
      </c>
    </row>
    <row r="26" spans="1:9" ht="30" x14ac:dyDescent="0.25">
      <c r="A26" s="14">
        <v>9</v>
      </c>
      <c r="B26" s="16" t="s">
        <v>7</v>
      </c>
      <c r="C26" s="12">
        <v>1087.432</v>
      </c>
      <c r="D26" s="12">
        <v>298.155607051</v>
      </c>
      <c r="E26" s="11">
        <f t="shared" si="0"/>
        <v>27.418321977925974</v>
      </c>
      <c r="F26" s="11">
        <f t="shared" si="1"/>
        <v>120.84188798007555</v>
      </c>
      <c r="H26" s="15">
        <v>246.732</v>
      </c>
    </row>
    <row r="27" spans="1:9" x14ac:dyDescent="0.25">
      <c r="A27" s="14">
        <v>10</v>
      </c>
      <c r="B27" s="13" t="s">
        <v>6</v>
      </c>
      <c r="C27" s="12">
        <v>285.08600000000001</v>
      </c>
      <c r="D27" s="12">
        <v>96.216572309</v>
      </c>
      <c r="E27" s="11">
        <f t="shared" si="0"/>
        <v>33.750016594641615</v>
      </c>
      <c r="F27" s="11">
        <f t="shared" si="1"/>
        <v>108.4338096412834</v>
      </c>
      <c r="H27" s="1">
        <v>88.733000000000004</v>
      </c>
    </row>
    <row r="28" spans="1:9" ht="28.5" x14ac:dyDescent="0.25">
      <c r="A28" s="9" t="s">
        <v>5</v>
      </c>
      <c r="B28" s="8" t="s">
        <v>4</v>
      </c>
      <c r="C28" s="7"/>
      <c r="D28" s="7">
        <v>0</v>
      </c>
      <c r="E28" s="6"/>
      <c r="F28" s="6"/>
      <c r="I28" s="10"/>
    </row>
    <row r="29" spans="1:9" x14ac:dyDescent="0.25">
      <c r="A29" s="9" t="s">
        <v>3</v>
      </c>
      <c r="B29" s="8" t="s">
        <v>2</v>
      </c>
      <c r="C29" s="7">
        <v>1</v>
      </c>
      <c r="D29" s="7">
        <v>1</v>
      </c>
      <c r="E29" s="6">
        <f>D29/C29*100</f>
        <v>100</v>
      </c>
      <c r="F29" s="6">
        <f>D29/1*100</f>
        <v>100</v>
      </c>
      <c r="H29" s="1">
        <v>1</v>
      </c>
    </row>
    <row r="30" spans="1:9" x14ac:dyDescent="0.25">
      <c r="A30" s="5" t="s">
        <v>1</v>
      </c>
      <c r="B30" s="4" t="s">
        <v>0</v>
      </c>
      <c r="C30" s="3">
        <v>146.41999999999999</v>
      </c>
      <c r="D30" s="3">
        <v>0</v>
      </c>
      <c r="E30" s="2">
        <f>D30/C30*100</f>
        <v>0</v>
      </c>
      <c r="F30" s="2"/>
    </row>
  </sheetData>
  <mergeCells count="7">
    <mergeCell ref="A4:F4"/>
    <mergeCell ref="A7:A8"/>
    <mergeCell ref="B7:B8"/>
    <mergeCell ref="C7:C8"/>
    <mergeCell ref="D7:D8"/>
    <mergeCell ref="E7:F7"/>
    <mergeCell ref="A5:F5"/>
  </mergeCells>
  <pageMargins left="0.68" right="0.18" top="0.59055118110236227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33"/>
  <sheetViews>
    <sheetView tabSelected="1" workbookViewId="0">
      <selection activeCell="A5" sqref="A5:F5"/>
    </sheetView>
  </sheetViews>
  <sheetFormatPr defaultRowHeight="15" x14ac:dyDescent="0.25"/>
  <cols>
    <col min="1" max="1" width="6.28515625" style="39" customWidth="1"/>
    <col min="2" max="2" width="42.140625" style="39" customWidth="1"/>
    <col min="3" max="3" width="14.42578125" style="39" customWidth="1"/>
    <col min="4" max="4" width="13.42578125" style="39" customWidth="1"/>
    <col min="5" max="6" width="11" style="39" customWidth="1"/>
    <col min="7" max="7" width="9.140625" style="39"/>
    <col min="8" max="8" width="9.140625" style="39" hidden="1" customWidth="1"/>
    <col min="9" max="10" width="9.140625" style="39"/>
    <col min="11" max="11" width="11.5703125" style="45" bestFit="1" customWidth="1"/>
    <col min="12" max="13" width="9.140625" style="45"/>
    <col min="14" max="16384" width="9.140625" style="39"/>
  </cols>
  <sheetData>
    <row r="1" spans="1:13" s="35" customFormat="1" ht="15.75" x14ac:dyDescent="0.25">
      <c r="A1" s="56" t="s">
        <v>42</v>
      </c>
      <c r="F1" s="57" t="s">
        <v>39</v>
      </c>
      <c r="K1" s="42"/>
      <c r="L1" s="42"/>
      <c r="M1" s="42"/>
    </row>
    <row r="2" spans="1:13" s="35" customFormat="1" ht="15.75" x14ac:dyDescent="0.25">
      <c r="A2" s="56" t="s">
        <v>38</v>
      </c>
      <c r="K2" s="42"/>
      <c r="L2" s="42"/>
      <c r="M2" s="42"/>
    </row>
    <row r="3" spans="1:13" s="35" customFormat="1" ht="15.75" x14ac:dyDescent="0.25">
      <c r="A3" s="56"/>
      <c r="K3" s="42"/>
      <c r="L3" s="42"/>
      <c r="M3" s="42"/>
    </row>
    <row r="4" spans="1:13" s="35" customFormat="1" ht="15.75" x14ac:dyDescent="0.25">
      <c r="A4" s="79" t="s">
        <v>46</v>
      </c>
      <c r="B4" s="79"/>
      <c r="C4" s="79"/>
      <c r="D4" s="79"/>
      <c r="E4" s="79"/>
      <c r="F4" s="79"/>
      <c r="K4" s="42"/>
      <c r="L4" s="42"/>
      <c r="M4" s="42"/>
    </row>
    <row r="5" spans="1:13" s="35" customFormat="1" ht="15.75" x14ac:dyDescent="0.25">
      <c r="A5" s="80" t="s">
        <v>48</v>
      </c>
      <c r="B5" s="80"/>
      <c r="C5" s="80"/>
      <c r="D5" s="80"/>
      <c r="E5" s="80"/>
      <c r="F5" s="80"/>
      <c r="K5" s="42"/>
      <c r="L5" s="42"/>
      <c r="M5" s="42"/>
    </row>
    <row r="6" spans="1:13" s="35" customFormat="1" ht="28.5" customHeight="1" x14ac:dyDescent="0.25">
      <c r="F6" s="58" t="s">
        <v>35</v>
      </c>
      <c r="K6" s="42"/>
      <c r="L6" s="42"/>
      <c r="M6" s="42"/>
    </row>
    <row r="7" spans="1:13" s="36" customFormat="1" ht="36.75" customHeight="1" x14ac:dyDescent="0.2">
      <c r="A7" s="81" t="s">
        <v>34</v>
      </c>
      <c r="B7" s="81" t="s">
        <v>33</v>
      </c>
      <c r="C7" s="82" t="s">
        <v>41</v>
      </c>
      <c r="D7" s="82" t="s">
        <v>47</v>
      </c>
      <c r="E7" s="81" t="s">
        <v>30</v>
      </c>
      <c r="F7" s="81"/>
      <c r="K7" s="43"/>
      <c r="L7" s="43"/>
      <c r="M7" s="43"/>
    </row>
    <row r="8" spans="1:13" s="36" customFormat="1" ht="19.5" customHeight="1" x14ac:dyDescent="0.2">
      <c r="A8" s="81"/>
      <c r="B8" s="81"/>
      <c r="C8" s="82"/>
      <c r="D8" s="82"/>
      <c r="E8" s="59" t="s">
        <v>29</v>
      </c>
      <c r="F8" s="59" t="s">
        <v>28</v>
      </c>
      <c r="K8" s="43"/>
      <c r="L8" s="43"/>
      <c r="M8" s="43"/>
    </row>
    <row r="9" spans="1:13" s="38" customFormat="1" x14ac:dyDescent="0.25">
      <c r="A9" s="37" t="s">
        <v>27</v>
      </c>
      <c r="B9" s="37" t="s">
        <v>26</v>
      </c>
      <c r="C9" s="37">
        <v>1</v>
      </c>
      <c r="D9" s="37">
        <v>2</v>
      </c>
      <c r="E9" s="37" t="s">
        <v>25</v>
      </c>
      <c r="F9" s="37">
        <v>4</v>
      </c>
      <c r="K9" s="44"/>
      <c r="L9" s="44"/>
      <c r="M9" s="44"/>
    </row>
    <row r="10" spans="1:13" x14ac:dyDescent="0.25">
      <c r="A10" s="37"/>
      <c r="B10" s="60" t="s">
        <v>24</v>
      </c>
      <c r="C10" s="61">
        <v>10312.096</v>
      </c>
      <c r="D10" s="61">
        <f>D12+D16+D28+D29+D30+D31</f>
        <v>8367.2659999999996</v>
      </c>
      <c r="E10" s="46">
        <f>D10/C10*100</f>
        <v>81.140303581347567</v>
      </c>
      <c r="F10" s="46">
        <v>126.02116521968586</v>
      </c>
      <c r="H10" s="36">
        <f>H12+H16+H28+H29+H30</f>
        <v>2015.528</v>
      </c>
      <c r="K10" s="47"/>
      <c r="L10" s="55"/>
    </row>
    <row r="11" spans="1:13" x14ac:dyDescent="0.25">
      <c r="A11" s="37"/>
      <c r="B11" s="62" t="s">
        <v>16</v>
      </c>
      <c r="C11" s="48"/>
      <c r="D11" s="48"/>
      <c r="E11" s="63"/>
      <c r="F11" s="46"/>
      <c r="K11" s="49"/>
      <c r="L11" s="55"/>
    </row>
    <row r="12" spans="1:13" x14ac:dyDescent="0.25">
      <c r="A12" s="64" t="s">
        <v>23</v>
      </c>
      <c r="B12" s="65" t="s">
        <v>22</v>
      </c>
      <c r="C12" s="66">
        <f>SUM(C13:C15)</f>
        <v>2144.6480000000001</v>
      </c>
      <c r="D12" s="67">
        <f>SUM(D13:D15)</f>
        <v>4151.7970000000005</v>
      </c>
      <c r="E12" s="68">
        <f>D12/C12*100</f>
        <v>193.58873810527416</v>
      </c>
      <c r="F12" s="46">
        <v>179.17161872555801</v>
      </c>
      <c r="H12" s="36">
        <f>H13</f>
        <v>750.28099999999995</v>
      </c>
      <c r="K12" s="50"/>
      <c r="L12" s="55"/>
    </row>
    <row r="13" spans="1:13" x14ac:dyDescent="0.25">
      <c r="A13" s="37">
        <v>1</v>
      </c>
      <c r="B13" s="69" t="s">
        <v>21</v>
      </c>
      <c r="C13" s="70">
        <v>2144.6480000000001</v>
      </c>
      <c r="D13" s="71">
        <v>4133.5150000000003</v>
      </c>
      <c r="E13" s="72">
        <f>D13/C13*100</f>
        <v>192.73629052413264</v>
      </c>
      <c r="F13" s="51">
        <v>178.38265540833882</v>
      </c>
      <c r="H13" s="39">
        <v>750.28099999999995</v>
      </c>
      <c r="K13" s="52"/>
      <c r="L13" s="55"/>
    </row>
    <row r="14" spans="1:13" ht="60" x14ac:dyDescent="0.25">
      <c r="A14" s="37">
        <v>2</v>
      </c>
      <c r="B14" s="73" t="s">
        <v>20</v>
      </c>
      <c r="C14" s="70">
        <v>0</v>
      </c>
      <c r="D14" s="70">
        <v>0</v>
      </c>
      <c r="E14" s="72"/>
      <c r="F14" s="46"/>
      <c r="K14" s="53"/>
      <c r="L14" s="55"/>
    </row>
    <row r="15" spans="1:13" x14ac:dyDescent="0.25">
      <c r="A15" s="37">
        <v>3</v>
      </c>
      <c r="B15" s="69" t="s">
        <v>19</v>
      </c>
      <c r="C15" s="70">
        <v>0</v>
      </c>
      <c r="D15" s="70">
        <v>18.282</v>
      </c>
      <c r="E15" s="72"/>
      <c r="F15" s="46"/>
      <c r="K15" s="53"/>
      <c r="L15" s="55"/>
    </row>
    <row r="16" spans="1:13" x14ac:dyDescent="0.25">
      <c r="A16" s="64" t="s">
        <v>18</v>
      </c>
      <c r="B16" s="65" t="s">
        <v>17</v>
      </c>
      <c r="C16" s="66">
        <v>6114.6719999999996</v>
      </c>
      <c r="D16" s="66">
        <v>4210.8329999999996</v>
      </c>
      <c r="E16" s="68">
        <f>D16/C16*100</f>
        <v>68.864413332391337</v>
      </c>
      <c r="F16" s="46">
        <v>100.90603361015896</v>
      </c>
      <c r="H16" s="36">
        <v>1264.2470000000001</v>
      </c>
      <c r="K16" s="54"/>
      <c r="L16" s="55"/>
    </row>
    <row r="17" spans="1:12" x14ac:dyDescent="0.25">
      <c r="A17" s="74"/>
      <c r="B17" s="62" t="s">
        <v>16</v>
      </c>
      <c r="C17" s="48"/>
      <c r="D17" s="48"/>
      <c r="E17" s="63"/>
      <c r="F17" s="46"/>
      <c r="K17" s="49"/>
      <c r="L17" s="55"/>
    </row>
    <row r="18" spans="1:12" x14ac:dyDescent="0.25">
      <c r="A18" s="37">
        <v>1</v>
      </c>
      <c r="B18" s="69" t="s">
        <v>15</v>
      </c>
      <c r="C18" s="70">
        <v>2779.1320000000001</v>
      </c>
      <c r="D18" s="70">
        <v>1696.9090000000001</v>
      </c>
      <c r="E18" s="72">
        <f t="shared" ref="E18:E28" si="0">D18/C18*100</f>
        <v>61.058956537508834</v>
      </c>
      <c r="F18" s="51">
        <v>89.960562609706614</v>
      </c>
      <c r="H18" s="39">
        <v>475.892</v>
      </c>
      <c r="K18" s="53"/>
      <c r="L18" s="55"/>
    </row>
    <row r="19" spans="1:12" x14ac:dyDescent="0.25">
      <c r="A19" s="37">
        <v>2</v>
      </c>
      <c r="B19" s="69" t="s">
        <v>14</v>
      </c>
      <c r="C19" s="70">
        <v>28.686</v>
      </c>
      <c r="D19" s="70">
        <v>24.712</v>
      </c>
      <c r="E19" s="72">
        <f t="shared" si="0"/>
        <v>86.146552325176046</v>
      </c>
      <c r="F19" s="51">
        <v>178.70986404396876</v>
      </c>
      <c r="H19" s="39">
        <v>2.5819999999999999</v>
      </c>
      <c r="K19" s="53"/>
      <c r="L19" s="55"/>
    </row>
    <row r="20" spans="1:12" x14ac:dyDescent="0.25">
      <c r="A20" s="37">
        <v>3</v>
      </c>
      <c r="B20" s="69" t="s">
        <v>13</v>
      </c>
      <c r="C20" s="70">
        <v>640.40099999999995</v>
      </c>
      <c r="D20" s="70">
        <v>572.78</v>
      </c>
      <c r="E20" s="72">
        <f t="shared" si="0"/>
        <v>89.440834726991369</v>
      </c>
      <c r="F20" s="51">
        <v>98.011635865845321</v>
      </c>
      <c r="H20" s="39">
        <v>333.87700000000001</v>
      </c>
      <c r="K20" s="53"/>
      <c r="L20" s="55"/>
    </row>
    <row r="21" spans="1:12" x14ac:dyDescent="0.25">
      <c r="A21" s="37">
        <v>4</v>
      </c>
      <c r="B21" s="69" t="s">
        <v>12</v>
      </c>
      <c r="C21" s="70">
        <v>66.19</v>
      </c>
      <c r="D21" s="70">
        <v>46.281999999999996</v>
      </c>
      <c r="E21" s="72">
        <f t="shared" si="0"/>
        <v>69.922949085964646</v>
      </c>
      <c r="F21" s="51">
        <v>129.17469089285214</v>
      </c>
      <c r="H21" s="39">
        <v>9.0190000000000001</v>
      </c>
      <c r="K21" s="53"/>
      <c r="L21" s="55"/>
    </row>
    <row r="22" spans="1:12" x14ac:dyDescent="0.25">
      <c r="A22" s="37">
        <v>5</v>
      </c>
      <c r="B22" s="69" t="s">
        <v>11</v>
      </c>
      <c r="C22" s="70">
        <v>11.353</v>
      </c>
      <c r="D22" s="70">
        <v>6.79</v>
      </c>
      <c r="E22" s="72">
        <f t="shared" si="0"/>
        <v>59.80798026953228</v>
      </c>
      <c r="F22" s="51">
        <v>98.107209940760001</v>
      </c>
      <c r="H22" s="39">
        <v>1.38</v>
      </c>
      <c r="K22" s="53"/>
      <c r="L22" s="55"/>
    </row>
    <row r="23" spans="1:12" x14ac:dyDescent="0.25">
      <c r="A23" s="37">
        <v>6</v>
      </c>
      <c r="B23" s="69" t="s">
        <v>10</v>
      </c>
      <c r="C23" s="70">
        <v>22.692</v>
      </c>
      <c r="D23" s="70">
        <v>11.994</v>
      </c>
      <c r="E23" s="72">
        <f t="shared" si="0"/>
        <v>52.855631940772071</v>
      </c>
      <c r="F23" s="51">
        <v>118.51778656126484</v>
      </c>
      <c r="H23" s="39">
        <v>3.722</v>
      </c>
      <c r="K23" s="53"/>
      <c r="L23" s="55"/>
    </row>
    <row r="24" spans="1:12" x14ac:dyDescent="0.25">
      <c r="A24" s="37">
        <v>7</v>
      </c>
      <c r="B24" s="69" t="s">
        <v>9</v>
      </c>
      <c r="C24" s="70">
        <v>79.149000000000001</v>
      </c>
      <c r="D24" s="70">
        <v>50.832000000000001</v>
      </c>
      <c r="E24" s="72">
        <f t="shared" si="0"/>
        <v>64.223174013569334</v>
      </c>
      <c r="F24" s="51">
        <v>103.92966673481907</v>
      </c>
      <c r="H24" s="39">
        <v>1.0569999999999999</v>
      </c>
      <c r="K24" s="53"/>
      <c r="L24" s="55"/>
    </row>
    <row r="25" spans="1:12" x14ac:dyDescent="0.25">
      <c r="A25" s="37">
        <v>8</v>
      </c>
      <c r="B25" s="69" t="s">
        <v>8</v>
      </c>
      <c r="C25" s="70">
        <v>669.89099999999996</v>
      </c>
      <c r="D25" s="70">
        <v>314.596</v>
      </c>
      <c r="E25" s="72">
        <f t="shared" si="0"/>
        <v>46.962266995675414</v>
      </c>
      <c r="F25" s="51">
        <v>115.9719687837534</v>
      </c>
      <c r="H25" s="39">
        <v>62.725000000000001</v>
      </c>
      <c r="K25" s="53"/>
      <c r="L25" s="55"/>
    </row>
    <row r="26" spans="1:12" ht="30" x14ac:dyDescent="0.25">
      <c r="A26" s="37">
        <v>9</v>
      </c>
      <c r="B26" s="73" t="s">
        <v>7</v>
      </c>
      <c r="C26" s="70">
        <v>1169.711</v>
      </c>
      <c r="D26" s="70">
        <v>890.31299999999999</v>
      </c>
      <c r="E26" s="72">
        <f t="shared" si="0"/>
        <v>76.11392899613665</v>
      </c>
      <c r="F26" s="51">
        <v>104.72373240612878</v>
      </c>
      <c r="H26" s="40">
        <v>246.732</v>
      </c>
      <c r="K26" s="53"/>
      <c r="L26" s="55"/>
    </row>
    <row r="27" spans="1:12" x14ac:dyDescent="0.25">
      <c r="A27" s="37">
        <v>10</v>
      </c>
      <c r="B27" s="69" t="s">
        <v>6</v>
      </c>
      <c r="C27" s="70">
        <v>326.875</v>
      </c>
      <c r="D27" s="70">
        <v>419.26299999999998</v>
      </c>
      <c r="E27" s="72">
        <f t="shared" si="0"/>
        <v>128.26401529636712</v>
      </c>
      <c r="F27" s="51">
        <v>158.48336968478191</v>
      </c>
      <c r="H27" s="39">
        <v>88.733000000000004</v>
      </c>
      <c r="K27" s="53"/>
      <c r="L27" s="55"/>
    </row>
    <row r="28" spans="1:12" ht="28.5" x14ac:dyDescent="0.25">
      <c r="A28" s="64" t="s">
        <v>5</v>
      </c>
      <c r="B28" s="65" t="s">
        <v>4</v>
      </c>
      <c r="C28" s="66">
        <v>6.5</v>
      </c>
      <c r="D28" s="66">
        <v>1.792</v>
      </c>
      <c r="E28" s="68">
        <f t="shared" si="0"/>
        <v>27.569230769230767</v>
      </c>
      <c r="F28" s="46"/>
      <c r="I28" s="41"/>
      <c r="K28" s="54"/>
      <c r="L28" s="55"/>
    </row>
    <row r="29" spans="1:12" x14ac:dyDescent="0.25">
      <c r="A29" s="64" t="s">
        <v>3</v>
      </c>
      <c r="B29" s="65" t="s">
        <v>2</v>
      </c>
      <c r="C29" s="66">
        <v>1</v>
      </c>
      <c r="D29" s="66">
        <v>1</v>
      </c>
      <c r="E29" s="68">
        <f>D29/C29*100</f>
        <v>100</v>
      </c>
      <c r="F29" s="46">
        <v>100</v>
      </c>
      <c r="H29" s="39">
        <v>1</v>
      </c>
      <c r="J29" s="41"/>
      <c r="K29" s="54"/>
      <c r="L29" s="55"/>
    </row>
    <row r="30" spans="1:12" x14ac:dyDescent="0.25">
      <c r="A30" s="64" t="s">
        <v>1</v>
      </c>
      <c r="B30" s="65" t="s">
        <v>0</v>
      </c>
      <c r="C30" s="66">
        <v>187.751</v>
      </c>
      <c r="D30" s="66">
        <v>0</v>
      </c>
      <c r="E30" s="68">
        <f>D30/C30*100</f>
        <v>0</v>
      </c>
      <c r="F30" s="46"/>
      <c r="K30" s="54"/>
      <c r="L30" s="55"/>
    </row>
    <row r="31" spans="1:12" x14ac:dyDescent="0.25">
      <c r="A31" s="64" t="s">
        <v>44</v>
      </c>
      <c r="B31" s="65" t="s">
        <v>45</v>
      </c>
      <c r="C31" s="66"/>
      <c r="D31" s="66">
        <v>1.8440000000000001</v>
      </c>
      <c r="E31" s="68"/>
      <c r="F31" s="46"/>
      <c r="L31" s="55"/>
    </row>
    <row r="33" spans="1:1" ht="15.75" x14ac:dyDescent="0.25">
      <c r="A33" s="35" t="s">
        <v>43</v>
      </c>
    </row>
  </sheetData>
  <mergeCells count="7">
    <mergeCell ref="A4:F4"/>
    <mergeCell ref="A5:F5"/>
    <mergeCell ref="A7:A8"/>
    <mergeCell ref="B7:B8"/>
    <mergeCell ref="C7:C8"/>
    <mergeCell ref="D7:D8"/>
    <mergeCell ref="E7:F7"/>
  </mergeCells>
  <pageMargins left="0.68" right="0.18" top="0.59055118110236227" bottom="0.74803149606299213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8B36F0-D26D-44A3-9233-89E8ADD02E0A}"/>
</file>

<file path=customXml/itemProps2.xml><?xml version="1.0" encoding="utf-8"?>
<ds:datastoreItem xmlns:ds="http://schemas.openxmlformats.org/officeDocument/2006/customXml" ds:itemID="{7E804FFA-8CD6-4760-9460-7D3ACCF379BC}"/>
</file>

<file path=customXml/itemProps3.xml><?xml version="1.0" encoding="utf-8"?>
<ds:datastoreItem xmlns:ds="http://schemas.openxmlformats.org/officeDocument/2006/customXml" ds:itemID="{2E941FFD-8A3D-4CD2-8098-2FBB177FF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Bao cao 2019</vt:lpstr>
      <vt:lpstr>Bao cao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letranhongthai</cp:lastModifiedBy>
  <cp:lastPrinted>2020-07-10T09:04:19Z</cp:lastPrinted>
  <dcterms:created xsi:type="dcterms:W3CDTF">2019-04-19T07:54:08Z</dcterms:created>
  <dcterms:modified xsi:type="dcterms:W3CDTF">2020-10-08T02:27:24Z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